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331" activeTab="1"/>
  </bookViews>
  <sheets>
    <sheet name="B-4-ToanSo" sheetId="1" r:id="rId1"/>
    <sheet name="B-4-VPSo" sheetId="2" r:id="rId2"/>
  </sheets>
  <definedNames>
    <definedName name="_xlnm.Print_Area" localSheetId="0">'B-4-ToanSo'!$A$1:$J$126</definedName>
    <definedName name="_xlnm.Print_Area" localSheetId="1">'B-4-VPSo'!$A$1:$J$126</definedName>
    <definedName name="_xlnm.Print_Titles" localSheetId="0">'B-4-ToanSo'!$11:$14</definedName>
    <definedName name="_xlnm.Print_Titles" localSheetId="1">'B-4-VPSo'!$11:$14</definedName>
  </definedNames>
  <calcPr fullCalcOnLoad="1"/>
</workbook>
</file>

<file path=xl/sharedStrings.xml><?xml version="1.0" encoding="utf-8"?>
<sst xmlns="http://schemas.openxmlformats.org/spreadsheetml/2006/main" count="425" uniqueCount="114">
  <si>
    <t>Đơn vị: SỞ TÀI NGUYÊN VÀ MÔI TRƯỜNG TÂY NINH</t>
  </si>
  <si>
    <t>Chương: 426</t>
  </si>
  <si>
    <t>(Dùng cho đơn vị dự toán cấp trên và đơn vị dự toán sử dụng ngân sách nhà nước)</t>
  </si>
  <si>
    <t>Số TT</t>
  </si>
  <si>
    <t>Nội dung</t>
  </si>
  <si>
    <t>KHỐI VĂN PHÒNG SỞ</t>
  </si>
  <si>
    <t>A</t>
  </si>
  <si>
    <t xml:space="preserve">I </t>
  </si>
  <si>
    <t>Số thu phí, lệ phí</t>
  </si>
  <si>
    <t>Lệ phí</t>
  </si>
  <si>
    <t xml:space="preserve"> - </t>
  </si>
  <si>
    <t>LP cấp phép hoạt động KS</t>
  </si>
  <si>
    <t>…………..</t>
  </si>
  <si>
    <t>Phí</t>
  </si>
  <si>
    <t>P TĐ đánh giá trữ lượng KS</t>
  </si>
  <si>
    <t>P TĐ ĐA,BC TD,KT,SD NDD; KT,SD Nmặt; xả thải vào nước, thuỷ lợi</t>
  </si>
  <si>
    <t>II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</si>
  <si>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</si>
  <si>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</si>
  <si>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</si>
  <si>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</si>
  <si>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</si>
  <si>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</si>
  <si>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</si>
  <si>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III</t>
  </si>
  <si>
    <t>Số phí, lệ phí nộp NSNN</t>
  </si>
  <si>
    <t>……………..</t>
  </si>
  <si>
    <t>B</t>
  </si>
  <si>
    <t>I</t>
  </si>
  <si>
    <t>Nguồn Ngân sách trong nước</t>
  </si>
  <si>
    <t>1.1</t>
  </si>
  <si>
    <t>1.2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</si>
  <si>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</si>
  <si>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</si>
  <si>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</si>
  <si>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</si>
  <si>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</si>
  <si>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</si>
  <si>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>Kinh phí nhiệm vụ thường xuyên theo chức năng</t>
  </si>
  <si>
    <t>2.3</t>
  </si>
  <si>
    <t>3.1</t>
  </si>
  <si>
    <t>3.2</t>
  </si>
  <si>
    <t>Chi sự nghiệp y tế, dân số và gia đình</t>
  </si>
  <si>
    <t>4.1</t>
  </si>
  <si>
    <t>4.2</t>
  </si>
  <si>
    <t>5.1</t>
  </si>
  <si>
    <t>5.2</t>
  </si>
  <si>
    <t>6.1</t>
  </si>
  <si>
    <t>6.2</t>
  </si>
  <si>
    <t>7.1</t>
  </si>
  <si>
    <t>7.2</t>
  </si>
  <si>
    <t xml:space="preserve">Kinh phí nhiệm vụ không thường xuyên </t>
  </si>
  <si>
    <t>Chi sự nghiệp văn hóa thông tin</t>
  </si>
  <si>
    <t>8.1</t>
  </si>
  <si>
    <t>8.2</t>
  </si>
  <si>
    <t>Chi sự nghiệp phát thanh, truyền hình, thông tấn</t>
  </si>
  <si>
    <t>9.1</t>
  </si>
  <si>
    <t>9.2</t>
  </si>
  <si>
    <t>Chi SNg Thể dục thể thao</t>
  </si>
  <si>
    <t>10.1</t>
  </si>
  <si>
    <t>10.2</t>
  </si>
  <si>
    <t>Nguồn vốn viện trợ</t>
  </si>
  <si>
    <t>Nguồn vay nợ nước ngoài</t>
  </si>
  <si>
    <t>ĐV tính: Triệu đồng</t>
  </si>
  <si>
    <t>Quyết toán thu, chi, nộp ngân sách phí, lệ phí</t>
  </si>
  <si>
    <t>Quyết toán chi ngân sách nhà nước</t>
  </si>
  <si>
    <t>Tổng số liệu báo cáo quyết toán</t>
  </si>
  <si>
    <t>Tổng số liệu quyết toán được duyệt</t>
  </si>
  <si>
    <t>Chênh lệch</t>
  </si>
  <si>
    <t>Số quyết toán được duyệt chi tiết từng đơn vị trực thuộc (nếu có đơn vị trực thuộc)</t>
  </si>
  <si>
    <t>TOÀN SỞ</t>
  </si>
  <si>
    <t>VP. ĐĂNG KÝ ĐẤT ĐAI</t>
  </si>
  <si>
    <t>TT. PHÁT TRIỂN QUỸ ĐẤT</t>
  </si>
  <si>
    <t>TT. QUAN TRẮC TN-MT</t>
  </si>
  <si>
    <t>Lệ phí cấp GCN QSDĐ, QSD nhà (Lệ phí địa chính)</t>
  </si>
  <si>
    <t>Phí thẩm định cấp quyền SDĐ</t>
  </si>
  <si>
    <t>Phí BVMT Đối với nước thải công nghiệp</t>
  </si>
  <si>
    <t>Phí thẩm định báo cáo ĐTM</t>
  </si>
  <si>
    <t>Phí xác nhận thế chấp, giao dịch đảm bảo</t>
  </si>
  <si>
    <t>Phí khai thác sử dụng tài liệu</t>
  </si>
  <si>
    <t>Chi từ nguồn thu phí được khấu trừ hoặc để lại</t>
  </si>
  <si>
    <t>Chi sự nghiệp Kinh tế</t>
  </si>
  <si>
    <t>Phí cấp xác nhận đủ điều kiện về BVMT trong NK phế liệu</t>
  </si>
  <si>
    <t>Chi Sự nghiệp Khoa học và Công nghệ</t>
  </si>
  <si>
    <t>Biểu số 4 - Ban hành kèm theo Thông tư số 90/2018/TT-BTC ngày 28/9/2018 của Bộ Tài chính</t>
  </si>
  <si>
    <t>Số được khấu trừ hoặc để lại</t>
  </si>
  <si>
    <t>Phí TĐ HS, ĐK hành nghề khoan nước dưới đất</t>
  </si>
  <si>
    <t>P TĐ cấp GP hoạt động đo đạc và bản đồ</t>
  </si>
  <si>
    <t>IV</t>
  </si>
  <si>
    <t>Chi hoạt động thu phí</t>
  </si>
  <si>
    <t>Chi CCTLg</t>
  </si>
  <si>
    <t>C</t>
  </si>
  <si>
    <t>Doanh thu</t>
  </si>
  <si>
    <t>Chi phí</t>
  </si>
  <si>
    <t xml:space="preserve">Thặng dư/thâm hụt </t>
  </si>
  <si>
    <t>Quyết toán Dịch vụ + Tài chinh+thu khác</t>
  </si>
  <si>
    <t>Phân phối cho các quỹ</t>
  </si>
  <si>
    <t xml:space="preserve">Trích Kinh phí cải cách tiền lương </t>
  </si>
  <si>
    <t>Chi phí thuế TNDN+Nộp NSNN</t>
  </si>
  <si>
    <t xml:space="preserve"> + </t>
  </si>
  <si>
    <t>Kinh phí nhiệm vụ thường xuyên (chi trực tiếp)</t>
  </si>
  <si>
    <t xml:space="preserve">QUYẾT TOÁN THU - CHI NGÂN SÁCH NHÀ NƯỚC   -  NĂM 2021
 TỔNG HỢP TOÀN SỞ </t>
  </si>
  <si>
    <t>(Kèm theo Quyết định số               /QĐ-STNMT  ngày           / 10 /2022)</t>
  </si>
  <si>
    <t>Phí thẩm Phương án phục hồi cải tạo môi trường</t>
  </si>
  <si>
    <t>Trích thực hiện CCTLg</t>
  </si>
  <si>
    <t>Trích  chi hoạt động thu phí</t>
  </si>
  <si>
    <t>Phân bổ Số được khấu trừ hoặc để lại</t>
  </si>
  <si>
    <t>Chi sự nghiệp giáo dục, đào tạo, dạy nghề (thu hút nhân tài) - L070-K083</t>
  </si>
  <si>
    <t>Chi quản lý hành chính L340-K341</t>
  </si>
  <si>
    <t>Chi hoạt động kinh tế - L280-K332</t>
  </si>
  <si>
    <t>Chi sự nghiệp bảo vệ môi trường -L250-K278</t>
  </si>
  <si>
    <t>Chi bảo đảm xã hội - Tiền tết UB cấp -L370-K398</t>
  </si>
  <si>
    <t>(Kèm theo Quyết định số               /QĐ-STNMT  ngày           /       /2022)</t>
  </si>
  <si>
    <t xml:space="preserve">QUYẾT TOÁN THU - CHI NGÂN SÁCH NHÀ NƯỚC   -  NĂM 2021
 KHỐI VĂN PHÒNG SỞ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</si>
</sst>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_);\(#,##0\ &quot;₫&quot;\)"/>
    <numFmt numFmtId="165" formatCode="#,##0\ &quot;₫&quot;_);[Red]\(#,##0\ &quot;₫&quot;\)"/>
    <numFmt numFmtId="166" formatCode="#,##0.00\ &quot;₫&quot;_);\(#,##0.00\ &quot;₫&quot;\)"/>
    <numFmt numFmtId="167" formatCode="#,##0.00\ &quot;₫&quot;_);[Red]\(#,##0.00\ &quot;₫&quot;\)"/>
    <numFmt numFmtId="168" formatCode="_ * #,##0_)\ &quot;₫&quot;_ ;_ * \(#,##0\)\ &quot;₫&quot;_ ;_ * &quot;-&quot;_)\ &quot;₫&quot;_ ;_ @_ "/>
    <numFmt numFmtId="169" formatCode="_ * #,##0_)\ _₫_ ;_ * \(#,##0\)\ _₫_ ;_ * &quot;-&quot;_)\ _₫_ ;_ @_ "/>
    <numFmt numFmtId="170" formatCode="_ * #,##0.00_)\ &quot;₫&quot;_ ;_ * \(#,##0.00\)\ &quot;₫&quot;_ ;_ * &quot;-&quot;??_)\ &quot;₫&quot;_ ;_ @_ "/>
    <numFmt numFmtId="171" formatCode="_ * #,##0.00_)\ _₫_ ;_ * \(#,##0.00\)\ _₫_ ;_ * &quot;-&quot;??_)\ _₫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-* #,##0\ _₫_-;\-* #,##0\ _₫_-;_-* &quot;-&quot;??\ _₫_-;_-@_-"/>
    <numFmt numFmtId="181" formatCode="_(* #,##0_);_(* \(#,##0\);_(* &quot;-&quot;??_);_(@_)"/>
    <numFmt numFmtId="182" formatCode="_-* #,##0.0\ _₫_-;\-* #,##0.0\ _₫_-;_-* &quot;-&quot;??\ _₫_-;_-@_-"/>
    <numFmt numFmtId="183" formatCode="_(* #,##0.000_);_(* \(#,##0.000\);_(* &quot;-&quot;???_);_(@_)"/>
    <numFmt numFmtId="184" formatCode="_-* #,##0.000\ _₫_-;\-* #,##0.000\ _₫_-;_-* &quot;-&quot;??\ _₫_-;_-@_-"/>
  </numFmts>
  <fonts count="72">
    <font>
      <sz val="13"/>
      <color theme="1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2"/>
    </font>
    <font>
      <sz val="13"/>
      <color indexed="9"/>
      <name val="Calibri"/>
      <family val="2"/>
    </font>
    <font>
      <sz val="13"/>
      <color indexed="20"/>
      <name val="Calibri"/>
      <family val="2"/>
    </font>
    <font>
      <b/>
      <sz val="13"/>
      <color indexed="52"/>
      <name val="Calibri"/>
      <family val="2"/>
    </font>
    <font>
      <b/>
      <sz val="13"/>
      <color indexed="9"/>
      <name val="Calibri"/>
      <family val="2"/>
    </font>
    <font>
      <i/>
      <sz val="13"/>
      <color indexed="23"/>
      <name val="Calibri"/>
      <family val="2"/>
    </font>
    <font>
      <sz val="13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3"/>
      <color indexed="30"/>
      <name val="Times New Roman"/>
      <family val="2"/>
    </font>
    <font>
      <sz val="13"/>
      <color indexed="62"/>
      <name val="Calibri"/>
      <family val="2"/>
    </font>
    <font>
      <sz val="13"/>
      <color indexed="52"/>
      <name val="Calibri"/>
      <family val="2"/>
    </font>
    <font>
      <sz val="13"/>
      <color indexed="60"/>
      <name val="Calibri"/>
      <family val="2"/>
    </font>
    <font>
      <b/>
      <sz val="13"/>
      <color indexed="63"/>
      <name val="Calibri"/>
      <family val="2"/>
    </font>
    <font>
      <sz val="18"/>
      <color indexed="54"/>
      <name val="Calibri Light"/>
      <family val="2"/>
    </font>
    <font>
      <b/>
      <sz val="13"/>
      <color indexed="8"/>
      <name val="Calibri"/>
      <family val="2"/>
    </font>
    <font>
      <sz val="13"/>
      <color indexed="10"/>
      <name val="Calibri"/>
      <family val="2"/>
    </font>
    <font>
      <b/>
      <sz val="16"/>
      <color indexed="8"/>
      <name val="Times New Roman"/>
      <family val="1"/>
    </font>
    <font>
      <b/>
      <sz val="14"/>
      <color indexed="63"/>
      <name val="Arial"/>
      <family val="2"/>
    </font>
    <font>
      <b/>
      <sz val="10.5"/>
      <color indexed="63"/>
      <name val="Arial"/>
      <family val="2"/>
    </font>
    <font>
      <b/>
      <sz val="12"/>
      <color indexed="63"/>
      <name val="Arial"/>
      <family val="2"/>
    </font>
    <font>
      <i/>
      <sz val="10.5"/>
      <color indexed="63"/>
      <name val="Arial"/>
      <family val="2"/>
    </font>
    <font>
      <b/>
      <sz val="13"/>
      <color indexed="8"/>
      <name val="Times New Roman"/>
      <family val="2"/>
    </font>
    <font>
      <sz val="10.5"/>
      <color indexed="63"/>
      <name val="Arial"/>
      <family val="2"/>
    </font>
    <font>
      <i/>
      <sz val="13"/>
      <color indexed="8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8"/>
      <name val="Times New Roman"/>
      <family val="2"/>
    </font>
    <font>
      <i/>
      <sz val="9"/>
      <color indexed="8"/>
      <name val="Times New Roman"/>
      <family val="1"/>
    </font>
    <font>
      <b/>
      <i/>
      <sz val="10.5"/>
      <color indexed="63"/>
      <name val="Arial"/>
      <family val="2"/>
    </font>
    <font>
      <b/>
      <i/>
      <sz val="11"/>
      <color indexed="8"/>
      <name val="Times New Roman"/>
      <family val="2"/>
    </font>
    <font>
      <b/>
      <i/>
      <sz val="13"/>
      <color indexed="8"/>
      <name val="Times New Roman"/>
      <family val="2"/>
    </font>
    <font>
      <sz val="14"/>
      <color indexed="8"/>
      <name val="Times New Roman"/>
      <family val="2"/>
    </font>
    <font>
      <i/>
      <sz val="14"/>
      <color indexed="8"/>
      <name val="Times New Roman"/>
      <family val="1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rgb="FF9C0006"/>
      <name val="Calibri"/>
      <family val="2"/>
    </font>
    <font>
      <b/>
      <sz val="13"/>
      <color rgb="FFFA7D00"/>
      <name val="Calibri"/>
      <family val="2"/>
    </font>
    <font>
      <b/>
      <sz val="13"/>
      <color theme="0"/>
      <name val="Calibri"/>
      <family val="2"/>
    </font>
    <font>
      <i/>
      <sz val="13"/>
      <color rgb="FF7F7F7F"/>
      <name val="Calibri"/>
      <family val="2"/>
    </font>
    <font>
      <sz val="13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3"/>
      <color rgb="FF3F3F76"/>
      <name val="Calibri"/>
      <family val="2"/>
    </font>
    <font>
      <sz val="13"/>
      <color rgb="FFFA7D00"/>
      <name val="Calibri"/>
      <family val="2"/>
    </font>
    <font>
      <sz val="13"/>
      <color rgb="FF9C6500"/>
      <name val="Calibri"/>
      <family val="2"/>
    </font>
    <font>
      <b/>
      <sz val="13"/>
      <color rgb="FF3F3F3F"/>
      <name val="Calibri"/>
      <family val="2"/>
    </font>
    <font>
      <sz val="18"/>
      <color theme="3"/>
      <name val="Calibri Light"/>
      <family val="2"/>
    </font>
    <font>
      <b/>
      <sz val="13"/>
      <color theme="1"/>
      <name val="Calibri"/>
      <family val="2"/>
    </font>
    <font>
      <sz val="13"/>
      <color rgb="FFFF0000"/>
      <name val="Calibri"/>
      <family val="2"/>
    </font>
    <font>
      <b/>
      <sz val="16"/>
      <color theme="1"/>
      <name val="Times New Roman"/>
      <family val="1"/>
    </font>
    <font>
      <b/>
      <sz val="14"/>
      <color rgb="FF333333"/>
      <name val="Arial"/>
      <family val="2"/>
    </font>
    <font>
      <b/>
      <sz val="10.5"/>
      <color rgb="FF333333"/>
      <name val="Arial"/>
      <family val="2"/>
    </font>
    <font>
      <b/>
      <sz val="12"/>
      <color rgb="FF333333"/>
      <name val="Arial"/>
      <family val="2"/>
    </font>
    <font>
      <i/>
      <sz val="10.5"/>
      <color rgb="FF333333"/>
      <name val="Arial"/>
      <family val="2"/>
    </font>
    <font>
      <b/>
      <sz val="13"/>
      <color theme="1"/>
      <name val="Times New Roman"/>
      <family val="2"/>
    </font>
    <font>
      <sz val="10.5"/>
      <color rgb="FF333333"/>
      <name val="Arial"/>
      <family val="2"/>
    </font>
    <font>
      <i/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i/>
      <sz val="11"/>
      <color theme="1"/>
      <name val="Times New Roman"/>
      <family val="2"/>
    </font>
    <font>
      <i/>
      <sz val="9"/>
      <color theme="1"/>
      <name val="Times New Roman"/>
      <family val="1"/>
    </font>
    <font>
      <b/>
      <i/>
      <sz val="10.5"/>
      <color rgb="FF333333"/>
      <name val="Arial"/>
      <family val="2"/>
    </font>
    <font>
      <b/>
      <i/>
      <sz val="11"/>
      <color theme="1"/>
      <name val="Times New Roman"/>
      <family val="2"/>
    </font>
    <font>
      <b/>
      <i/>
      <sz val="13"/>
      <color theme="1"/>
      <name val="Times New Roman"/>
      <family val="2"/>
    </font>
    <font>
      <sz val="14"/>
      <color theme="1"/>
      <name val="Times New Roman"/>
      <family val="2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7" fillId="0" borderId="0" xfId="53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 vertical="center" wrapText="1"/>
    </xf>
    <xf numFmtId="0" fontId="58" fillId="33" borderId="0" xfId="0" applyFont="1" applyFill="1" applyAlignment="1">
      <alignment vertical="center"/>
    </xf>
    <xf numFmtId="0" fontId="5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/>
    </xf>
    <xf numFmtId="0" fontId="57" fillId="33" borderId="12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vertical="center"/>
    </xf>
    <xf numFmtId="0" fontId="61" fillId="33" borderId="12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vertical="center"/>
    </xf>
    <xf numFmtId="0" fontId="59" fillId="33" borderId="12" xfId="0" applyFont="1" applyFill="1" applyBorder="1" applyAlignment="1">
      <alignment vertical="center" wrapText="1"/>
    </xf>
    <xf numFmtId="0" fontId="62" fillId="0" borderId="0" xfId="0" applyFont="1" applyAlignment="1">
      <alignment/>
    </xf>
    <xf numFmtId="0" fontId="61" fillId="33" borderId="12" xfId="0" applyFont="1" applyFill="1" applyBorder="1" applyAlignment="1">
      <alignment vertical="center"/>
    </xf>
    <xf numFmtId="0" fontId="57" fillId="33" borderId="11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 vertical="center"/>
    </xf>
    <xf numFmtId="0" fontId="61" fillId="0" borderId="0" xfId="0" applyFont="1" applyAlignment="1">
      <alignment/>
    </xf>
    <xf numFmtId="0" fontId="59" fillId="33" borderId="11" xfId="59" applyFont="1" applyFill="1" applyBorder="1" applyAlignment="1">
      <alignment horizontal="left" vertical="center" indent="1"/>
      <protection/>
    </xf>
    <xf numFmtId="0" fontId="59" fillId="33" borderId="10" xfId="59" applyFont="1" applyFill="1" applyBorder="1" applyAlignment="1">
      <alignment horizontal="center" vertical="center" wrapText="1"/>
      <protection/>
    </xf>
    <xf numFmtId="0" fontId="61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9" fontId="63" fillId="0" borderId="0" xfId="42" applyFont="1" applyAlignment="1">
      <alignment/>
    </xf>
    <xf numFmtId="179" fontId="63" fillId="0" borderId="0" xfId="42" applyFont="1" applyAlignment="1">
      <alignment vertical="center"/>
    </xf>
    <xf numFmtId="179" fontId="63" fillId="0" borderId="0" xfId="42" applyFont="1" applyAlignment="1">
      <alignment horizontal="center" vertical="center" wrapText="1"/>
    </xf>
    <xf numFmtId="179" fontId="64" fillId="0" borderId="0" xfId="42" applyFont="1" applyAlignment="1">
      <alignment/>
    </xf>
    <xf numFmtId="179" fontId="65" fillId="0" borderId="0" xfId="42" applyFont="1" applyAlignment="1">
      <alignment/>
    </xf>
    <xf numFmtId="0" fontId="59" fillId="33" borderId="11" xfId="0" applyFont="1" applyFill="1" applyBorder="1" applyAlignment="1">
      <alignment vertical="center" wrapText="1"/>
    </xf>
    <xf numFmtId="180" fontId="66" fillId="0" borderId="0" xfId="42" applyNumberFormat="1" applyFont="1" applyAlignment="1">
      <alignment horizontal="right"/>
    </xf>
    <xf numFmtId="180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180" fontId="59" fillId="0" borderId="0" xfId="42" applyNumberFormat="1" applyFont="1" applyAlignment="1">
      <alignment horizontal="right"/>
    </xf>
    <xf numFmtId="180" fontId="57" fillId="33" borderId="14" xfId="42" applyNumberFormat="1" applyFont="1" applyFill="1" applyBorder="1" applyAlignment="1">
      <alignment horizontal="center" vertical="center" wrapText="1"/>
    </xf>
    <xf numFmtId="180" fontId="57" fillId="33" borderId="10" xfId="42" applyNumberFormat="1" applyFont="1" applyFill="1" applyBorder="1" applyAlignment="1">
      <alignment horizontal="center" vertical="center" wrapText="1"/>
    </xf>
    <xf numFmtId="180" fontId="61" fillId="33" borderId="10" xfId="42" applyNumberFormat="1" applyFont="1" applyFill="1" applyBorder="1" applyAlignment="1">
      <alignment horizontal="center" vertical="center" wrapText="1"/>
    </xf>
    <xf numFmtId="180" fontId="59" fillId="33" borderId="10" xfId="42" applyNumberFormat="1" applyFont="1" applyFill="1" applyBorder="1" applyAlignment="1">
      <alignment horizontal="center" vertical="center" wrapText="1"/>
    </xf>
    <xf numFmtId="180" fontId="57" fillId="33" borderId="12" xfId="42" applyNumberFormat="1" applyFont="1" applyFill="1" applyBorder="1" applyAlignment="1">
      <alignment horizontal="center" vertical="center"/>
    </xf>
    <xf numFmtId="180" fontId="61" fillId="33" borderId="13" xfId="42" applyNumberFormat="1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vertical="center"/>
    </xf>
    <xf numFmtId="0" fontId="57" fillId="33" borderId="16" xfId="0" applyFont="1" applyFill="1" applyBorder="1" applyAlignment="1">
      <alignment vertical="center"/>
    </xf>
    <xf numFmtId="180" fontId="57" fillId="33" borderId="16" xfId="42" applyNumberFormat="1" applyFont="1" applyFill="1" applyBorder="1" applyAlignment="1">
      <alignment horizontal="center" vertical="center"/>
    </xf>
    <xf numFmtId="180" fontId="57" fillId="33" borderId="13" xfId="42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left" vertical="center" indent="2"/>
    </xf>
    <xf numFmtId="0" fontId="61" fillId="33" borderId="15" xfId="0" applyFont="1" applyFill="1" applyBorder="1" applyAlignment="1">
      <alignment horizontal="left" vertical="center" indent="2"/>
    </xf>
    <xf numFmtId="0" fontId="61" fillId="33" borderId="16" xfId="0" applyFont="1" applyFill="1" applyBorder="1" applyAlignment="1">
      <alignment vertical="center" wrapText="1"/>
    </xf>
    <xf numFmtId="0" fontId="57" fillId="7" borderId="17" xfId="0" applyFont="1" applyFill="1" applyBorder="1" applyAlignment="1">
      <alignment horizontal="center" vertical="center" wrapText="1"/>
    </xf>
    <xf numFmtId="0" fontId="57" fillId="7" borderId="18" xfId="0" applyFont="1" applyFill="1" applyBorder="1" applyAlignment="1">
      <alignment vertical="center"/>
    </xf>
    <xf numFmtId="0" fontId="57" fillId="7" borderId="19" xfId="0" applyFont="1" applyFill="1" applyBorder="1" applyAlignment="1">
      <alignment vertical="center" wrapText="1"/>
    </xf>
    <xf numFmtId="180" fontId="57" fillId="7" borderId="17" xfId="42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/>
    </xf>
    <xf numFmtId="0" fontId="57" fillId="0" borderId="12" xfId="0" applyFont="1" applyFill="1" applyBorder="1" applyAlignment="1">
      <alignment vertical="center" wrapText="1"/>
    </xf>
    <xf numFmtId="180" fontId="57" fillId="0" borderId="10" xfId="42" applyNumberFormat="1" applyFont="1" applyFill="1" applyBorder="1" applyAlignment="1">
      <alignment horizontal="center" vertical="center" wrapText="1"/>
    </xf>
    <xf numFmtId="0" fontId="57" fillId="7" borderId="20" xfId="0" applyFont="1" applyFill="1" applyBorder="1" applyAlignment="1">
      <alignment horizontal="center" vertical="center" wrapText="1"/>
    </xf>
    <xf numFmtId="0" fontId="57" fillId="7" borderId="21" xfId="0" applyFont="1" applyFill="1" applyBorder="1" applyAlignment="1">
      <alignment vertical="center"/>
    </xf>
    <xf numFmtId="0" fontId="57" fillId="7" borderId="22" xfId="0" applyFont="1" applyFill="1" applyBorder="1" applyAlignment="1">
      <alignment vertical="center" wrapText="1"/>
    </xf>
    <xf numFmtId="180" fontId="57" fillId="7" borderId="20" xfId="42" applyNumberFormat="1" applyFont="1" applyFill="1" applyBorder="1" applyAlignment="1">
      <alignment horizontal="center" vertical="center" wrapText="1"/>
    </xf>
    <xf numFmtId="180" fontId="55" fillId="0" borderId="0" xfId="42" applyNumberFormat="1" applyFont="1" applyBorder="1" applyAlignment="1">
      <alignment vertical="center"/>
    </xf>
    <xf numFmtId="180" fontId="57" fillId="33" borderId="14" xfId="42" applyNumberFormat="1" applyFont="1" applyFill="1" applyBorder="1" applyAlignment="1">
      <alignment horizontal="center" vertical="center" wrapText="1"/>
    </xf>
    <xf numFmtId="180" fontId="62" fillId="0" borderId="0" xfId="42" applyNumberFormat="1" applyFont="1" applyAlignment="1">
      <alignment horizontal="right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vertical="center"/>
    </xf>
    <xf numFmtId="0" fontId="67" fillId="33" borderId="12" xfId="0" applyFont="1" applyFill="1" applyBorder="1" applyAlignment="1">
      <alignment vertical="center" wrapText="1"/>
    </xf>
    <xf numFmtId="180" fontId="67" fillId="33" borderId="10" xfId="42" applyNumberFormat="1" applyFont="1" applyFill="1" applyBorder="1" applyAlignment="1">
      <alignment horizontal="center" vertical="center" wrapText="1"/>
    </xf>
    <xf numFmtId="179" fontId="68" fillId="0" borderId="0" xfId="42" applyFont="1" applyAlignment="1">
      <alignment/>
    </xf>
    <xf numFmtId="0" fontId="69" fillId="0" borderId="0" xfId="0" applyFont="1" applyAlignment="1">
      <alignment/>
    </xf>
    <xf numFmtId="0" fontId="61" fillId="33" borderId="16" xfId="0" applyFont="1" applyFill="1" applyBorder="1" applyAlignment="1">
      <alignment vertical="center"/>
    </xf>
    <xf numFmtId="0" fontId="57" fillId="33" borderId="23" xfId="0" applyFont="1" applyFill="1" applyBorder="1" applyAlignment="1">
      <alignment vertical="center" wrapText="1"/>
    </xf>
    <xf numFmtId="0" fontId="57" fillId="33" borderId="24" xfId="0" applyFont="1" applyFill="1" applyBorder="1" applyAlignment="1">
      <alignment vertical="center" wrapText="1"/>
    </xf>
    <xf numFmtId="0" fontId="57" fillId="33" borderId="25" xfId="0" applyFont="1" applyFill="1" applyBorder="1" applyAlignment="1">
      <alignment vertical="center" wrapText="1"/>
    </xf>
    <xf numFmtId="180" fontId="57" fillId="33" borderId="26" xfId="42" applyNumberFormat="1" applyFont="1" applyFill="1" applyBorder="1" applyAlignment="1">
      <alignment vertical="center" wrapText="1"/>
    </xf>
    <xf numFmtId="180" fontId="57" fillId="33" borderId="25" xfId="42" applyNumberFormat="1" applyFont="1" applyFill="1" applyBorder="1" applyAlignment="1">
      <alignment vertical="center" wrapText="1"/>
    </xf>
    <xf numFmtId="180" fontId="57" fillId="33" borderId="27" xfId="42" applyNumberFormat="1" applyFont="1" applyFill="1" applyBorder="1" applyAlignment="1">
      <alignment vertical="center" wrapText="1"/>
    </xf>
    <xf numFmtId="180" fontId="57" fillId="33" borderId="28" xfId="42" applyNumberFormat="1" applyFont="1" applyFill="1" applyBorder="1" applyAlignment="1">
      <alignment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vertical="center"/>
    </xf>
    <xf numFmtId="0" fontId="61" fillId="33" borderId="19" xfId="0" applyFont="1" applyFill="1" applyBorder="1" applyAlignment="1">
      <alignment vertical="center"/>
    </xf>
    <xf numFmtId="180" fontId="61" fillId="33" borderId="17" xfId="42" applyNumberFormat="1" applyFont="1" applyFill="1" applyBorder="1" applyAlignment="1">
      <alignment horizontal="center" vertical="center" wrapText="1"/>
    </xf>
    <xf numFmtId="0" fontId="57" fillId="7" borderId="14" xfId="0" applyFont="1" applyFill="1" applyBorder="1" applyAlignment="1">
      <alignment horizontal="center" vertical="center" wrapText="1"/>
    </xf>
    <xf numFmtId="0" fontId="57" fillId="7" borderId="29" xfId="0" applyFont="1" applyFill="1" applyBorder="1" applyAlignment="1">
      <alignment vertical="center"/>
    </xf>
    <xf numFmtId="0" fontId="57" fillId="7" borderId="30" xfId="0" applyFont="1" applyFill="1" applyBorder="1" applyAlignment="1">
      <alignment vertical="center" wrapText="1"/>
    </xf>
    <xf numFmtId="180" fontId="57" fillId="7" borderId="14" xfId="42" applyNumberFormat="1" applyFont="1" applyFill="1" applyBorder="1" applyAlignment="1">
      <alignment horizontal="center" vertical="center" wrapText="1"/>
    </xf>
    <xf numFmtId="180" fontId="57" fillId="33" borderId="30" xfId="42" applyNumberFormat="1" applyFont="1" applyFill="1" applyBorder="1" applyAlignment="1">
      <alignment horizontal="center" vertical="center" wrapText="1"/>
    </xf>
    <xf numFmtId="0" fontId="59" fillId="0" borderId="27" xfId="0" applyFont="1" applyBorder="1" applyAlignment="1">
      <alignment horizontal="right" vertical="center"/>
    </xf>
    <xf numFmtId="0" fontId="0" fillId="0" borderId="27" xfId="0" applyBorder="1" applyAlignment="1">
      <alignment/>
    </xf>
    <xf numFmtId="180" fontId="0" fillId="0" borderId="27" xfId="42" applyNumberFormat="1" applyFont="1" applyBorder="1" applyAlignment="1">
      <alignment/>
    </xf>
    <xf numFmtId="180" fontId="59" fillId="0" borderId="27" xfId="42" applyNumberFormat="1" applyFont="1" applyBorder="1" applyAlignment="1">
      <alignment horizontal="right"/>
    </xf>
    <xf numFmtId="180" fontId="57" fillId="33" borderId="23" xfId="42" applyNumberFormat="1" applyFont="1" applyFill="1" applyBorder="1" applyAlignment="1">
      <alignment horizontal="center" vertical="center" wrapText="1"/>
    </xf>
    <xf numFmtId="180" fontId="57" fillId="33" borderId="31" xfId="42" applyNumberFormat="1" applyFont="1" applyFill="1" applyBorder="1" applyAlignment="1">
      <alignment horizontal="center" vertical="center" wrapText="1"/>
    </xf>
    <xf numFmtId="180" fontId="57" fillId="33" borderId="32" xfId="42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70" fillId="0" borderId="0" xfId="0" applyFont="1" applyAlignment="1">
      <alignment horizontal="left" wrapText="1"/>
    </xf>
    <xf numFmtId="0" fontId="56" fillId="0" borderId="0" xfId="0" applyFont="1" applyAlignment="1">
      <alignment horizontal="center" wrapText="1"/>
    </xf>
    <xf numFmtId="0" fontId="71" fillId="0" borderId="0" xfId="0" applyFont="1" applyAlignment="1">
      <alignment horizontal="center" vertical="top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33" xfId="0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180" fontId="57" fillId="33" borderId="14" xfId="42" applyNumberFormat="1" applyFont="1" applyFill="1" applyBorder="1" applyAlignment="1">
      <alignment horizontal="center" vertical="center" wrapText="1"/>
    </xf>
    <xf numFmtId="179" fontId="60" fillId="0" borderId="14" xfId="42" applyFont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zoomScale="85" zoomScaleNormal="85" zoomScalePageLayoutView="0" workbookViewId="0" topLeftCell="A12">
      <pane xSplit="3" ySplit="3" topLeftCell="D15" activePane="bottomRight" state="frozen"/>
      <selection pane="topLeft" activeCell="A12" sqref="A12"/>
      <selection pane="topRight" activeCell="D12" sqref="D12"/>
      <selection pane="bottomLeft" activeCell="A15" sqref="A15"/>
      <selection pane="bottomRight" activeCell="D15" sqref="D15"/>
    </sheetView>
  </sheetViews>
  <sheetFormatPr defaultColWidth="8.88671875" defaultRowHeight="16.5"/>
  <cols>
    <col min="1" max="1" width="5.10546875" style="0" customWidth="1"/>
    <col min="2" max="2" width="27.77734375" style="0" customWidth="1"/>
    <col min="3" max="3" width="10.77734375" style="0" customWidth="1"/>
    <col min="4" max="5" width="10.99609375" style="35" customWidth="1"/>
    <col min="6" max="6" width="6.5546875" style="35" customWidth="1"/>
    <col min="7" max="7" width="9.6640625" style="35" customWidth="1"/>
    <col min="8" max="10" width="9.6640625" style="34" customWidth="1"/>
    <col min="11" max="11" width="10.6640625" style="27" bestFit="1" customWidth="1"/>
    <col min="13" max="13" width="10.6640625" style="0" bestFit="1" customWidth="1"/>
  </cols>
  <sheetData>
    <row r="1" spans="1:7" ht="8.25" customHeight="1">
      <c r="A1" s="1"/>
      <c r="C1" s="2"/>
      <c r="D1" s="63"/>
      <c r="G1" s="33"/>
    </row>
    <row r="2" spans="1:11" ht="24.75" customHeight="1">
      <c r="A2" s="1"/>
      <c r="C2" s="2"/>
      <c r="D2" s="63"/>
      <c r="G2" s="33"/>
      <c r="J2" s="65" t="s">
        <v>84</v>
      </c>
      <c r="K2"/>
    </row>
    <row r="3" spans="2:3" ht="24.75" customHeight="1">
      <c r="B3" s="3" t="s">
        <v>0</v>
      </c>
      <c r="C3" s="4"/>
    </row>
    <row r="4" spans="2:3" ht="16.5">
      <c r="B4" s="5" t="s">
        <v>1</v>
      </c>
      <c r="C4" s="4"/>
    </row>
    <row r="5" spans="1:10" ht="54.75" customHeight="1">
      <c r="A5" s="98" t="s">
        <v>101</v>
      </c>
      <c r="B5" s="98"/>
      <c r="C5" s="98"/>
      <c r="D5" s="98"/>
      <c r="E5" s="98"/>
      <c r="F5" s="98"/>
      <c r="G5" s="98"/>
      <c r="H5" s="98"/>
      <c r="I5" s="98"/>
      <c r="J5" s="98"/>
    </row>
    <row r="6" spans="1:7" ht="16.5" hidden="1">
      <c r="A6" s="96" t="s">
        <v>2</v>
      </c>
      <c r="B6" s="96"/>
      <c r="C6" s="96"/>
      <c r="D6" s="96"/>
      <c r="E6" s="96"/>
      <c r="F6" s="96"/>
      <c r="G6" s="96"/>
    </row>
    <row r="7" spans="1:10" ht="23.25" customHeight="1">
      <c r="A7" s="99" t="s">
        <v>102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ht="20.25" customHeight="1">
      <c r="A8" s="99" t="s">
        <v>2</v>
      </c>
      <c r="B8" s="99"/>
      <c r="C8" s="99"/>
      <c r="D8" s="99"/>
      <c r="E8" s="99"/>
      <c r="F8" s="99"/>
      <c r="G8" s="99"/>
      <c r="H8" s="99"/>
      <c r="I8" s="99"/>
      <c r="J8" s="99"/>
    </row>
    <row r="9" spans="1:7" ht="42" customHeight="1" hidden="1">
      <c r="A9" s="6"/>
      <c r="B9" s="97"/>
      <c r="C9" s="97"/>
      <c r="D9" s="97"/>
      <c r="E9" s="97"/>
      <c r="F9" s="97"/>
      <c r="G9" s="97"/>
    </row>
    <row r="10" spans="1:9" ht="30.75" customHeight="1">
      <c r="A10" s="6"/>
      <c r="I10" s="36" t="s">
        <v>63</v>
      </c>
    </row>
    <row r="11" spans="1:11" s="7" customFormat="1" ht="36" customHeight="1">
      <c r="A11" s="106" t="s">
        <v>3</v>
      </c>
      <c r="B11" s="100" t="s">
        <v>4</v>
      </c>
      <c r="C11" s="101"/>
      <c r="D11" s="110" t="s">
        <v>70</v>
      </c>
      <c r="E11" s="110"/>
      <c r="F11" s="110"/>
      <c r="G11" s="110"/>
      <c r="H11" s="110"/>
      <c r="I11" s="110"/>
      <c r="J11" s="110"/>
      <c r="K11" s="28"/>
    </row>
    <row r="12" spans="1:11" s="7" customFormat="1" ht="30" customHeight="1">
      <c r="A12" s="107"/>
      <c r="B12" s="102"/>
      <c r="C12" s="103"/>
      <c r="D12" s="93" t="s">
        <v>66</v>
      </c>
      <c r="E12" s="93" t="s">
        <v>67</v>
      </c>
      <c r="F12" s="93" t="s">
        <v>68</v>
      </c>
      <c r="G12" s="109" t="s">
        <v>69</v>
      </c>
      <c r="H12" s="109"/>
      <c r="I12" s="109"/>
      <c r="J12" s="109"/>
      <c r="K12" s="28"/>
    </row>
    <row r="13" spans="1:11" s="7" customFormat="1" ht="17.25" customHeight="1">
      <c r="A13" s="107"/>
      <c r="B13" s="102"/>
      <c r="C13" s="103"/>
      <c r="D13" s="94"/>
      <c r="E13" s="94"/>
      <c r="F13" s="94"/>
      <c r="G13" s="109"/>
      <c r="H13" s="109"/>
      <c r="I13" s="109"/>
      <c r="J13" s="109"/>
      <c r="K13" s="28"/>
    </row>
    <row r="14" spans="1:11" s="26" customFormat="1" ht="52.5" customHeight="1">
      <c r="A14" s="108"/>
      <c r="B14" s="104"/>
      <c r="C14" s="105"/>
      <c r="D14" s="95"/>
      <c r="E14" s="95"/>
      <c r="F14" s="95"/>
      <c r="G14" s="37" t="s">
        <v>5</v>
      </c>
      <c r="H14" s="37" t="s">
        <v>71</v>
      </c>
      <c r="I14" s="37" t="s">
        <v>72</v>
      </c>
      <c r="J14" s="37" t="s">
        <v>73</v>
      </c>
      <c r="K14" s="29"/>
    </row>
    <row r="15" spans="1:11" s="8" customFormat="1" ht="27" customHeight="1">
      <c r="A15" s="59" t="s">
        <v>6</v>
      </c>
      <c r="B15" s="60" t="s">
        <v>64</v>
      </c>
      <c r="C15" s="61"/>
      <c r="D15" s="62"/>
      <c r="E15" s="62"/>
      <c r="F15" s="62"/>
      <c r="G15" s="54"/>
      <c r="H15" s="54"/>
      <c r="I15" s="54"/>
      <c r="J15" s="54"/>
      <c r="K15" s="30"/>
    </row>
    <row r="16" spans="1:11" s="8" customFormat="1" ht="19.5" customHeight="1">
      <c r="A16" s="9" t="s">
        <v>7</v>
      </c>
      <c r="B16" s="10" t="s">
        <v>8</v>
      </c>
      <c r="C16" s="11"/>
      <c r="D16" s="38">
        <f>D17+D22</f>
        <v>24956.281419</v>
      </c>
      <c r="E16" s="38">
        <f>E17+E22</f>
        <v>24956.281419</v>
      </c>
      <c r="F16" s="38">
        <f aca="true" t="shared" si="0" ref="F16:F43">E16-D16</f>
        <v>0</v>
      </c>
      <c r="G16" s="38">
        <f>G17+G22</f>
        <v>9446.524419000001</v>
      </c>
      <c r="H16" s="38">
        <f>H17+H22</f>
        <v>15509.757000000001</v>
      </c>
      <c r="I16" s="38">
        <f>I17+I22</f>
        <v>0</v>
      </c>
      <c r="J16" s="38">
        <f>J17+J22</f>
        <v>0</v>
      </c>
      <c r="K16" s="30"/>
    </row>
    <row r="17" spans="1:10" ht="16.5">
      <c r="A17" s="12">
        <v>1</v>
      </c>
      <c r="B17" s="13" t="s">
        <v>9</v>
      </c>
      <c r="C17" s="14"/>
      <c r="D17" s="39">
        <f>SUM(D18:D21)</f>
        <v>2132.637</v>
      </c>
      <c r="E17" s="39">
        <f>SUM(E18:E21)</f>
        <v>2132.637</v>
      </c>
      <c r="F17" s="39">
        <f t="shared" si="0"/>
        <v>0</v>
      </c>
      <c r="G17" s="39">
        <f>SUM(G18:G21)</f>
        <v>68</v>
      </c>
      <c r="H17" s="39">
        <f>SUM(H18:H21)</f>
        <v>2064.637</v>
      </c>
      <c r="I17" s="39">
        <f>SUM(I18:I21)</f>
        <v>0</v>
      </c>
      <c r="J17" s="39">
        <f>SUM(J18:J21)</f>
        <v>0</v>
      </c>
    </row>
    <row r="18" spans="1:11" s="18" customFormat="1" ht="16.5">
      <c r="A18" s="15" t="s">
        <v>10</v>
      </c>
      <c r="B18" s="16" t="s">
        <v>74</v>
      </c>
      <c r="C18" s="17"/>
      <c r="D18" s="40">
        <f>E18</f>
        <v>2064.637</v>
      </c>
      <c r="E18" s="40">
        <f>SUM(G18:J18)</f>
        <v>2064.637</v>
      </c>
      <c r="F18" s="40">
        <f t="shared" si="0"/>
        <v>0</v>
      </c>
      <c r="G18" s="40"/>
      <c r="H18" s="40">
        <v>2064.637</v>
      </c>
      <c r="I18" s="40"/>
      <c r="J18" s="40"/>
      <c r="K18" s="31"/>
    </row>
    <row r="19" spans="1:11" s="18" customFormat="1" ht="16.5">
      <c r="A19" s="15" t="s">
        <v>10</v>
      </c>
      <c r="B19" s="16" t="s">
        <v>11</v>
      </c>
      <c r="C19" s="17"/>
      <c r="D19" s="40">
        <f>E19</f>
        <v>68</v>
      </c>
      <c r="E19" s="40">
        <f>SUM(G19:J19)</f>
        <v>68</v>
      </c>
      <c r="F19" s="40">
        <f t="shared" si="0"/>
        <v>0</v>
      </c>
      <c r="G19" s="40">
        <v>68</v>
      </c>
      <c r="H19" s="40"/>
      <c r="I19" s="40"/>
      <c r="J19" s="40"/>
      <c r="K19" s="31"/>
    </row>
    <row r="20" spans="1:10" ht="16.5" hidden="1">
      <c r="A20" s="12" t="s">
        <v>10</v>
      </c>
      <c r="B20" s="13"/>
      <c r="C20" s="14"/>
      <c r="D20" s="39">
        <f>E20</f>
        <v>0</v>
      </c>
      <c r="E20" s="39">
        <f>SUM(G20:J20)</f>
        <v>0</v>
      </c>
      <c r="F20" s="39">
        <f t="shared" si="0"/>
        <v>0</v>
      </c>
      <c r="G20" s="39"/>
      <c r="H20" s="39"/>
      <c r="I20" s="39"/>
      <c r="J20" s="39"/>
    </row>
    <row r="21" spans="1:10" ht="16.5" hidden="1">
      <c r="A21" s="12" t="s">
        <v>10</v>
      </c>
      <c r="B21" s="13" t="s">
        <v>12</v>
      </c>
      <c r="C21" s="14"/>
      <c r="D21" s="39">
        <f>E21</f>
        <v>0</v>
      </c>
      <c r="E21" s="39">
        <f>SUM(G21:J21)</f>
        <v>0</v>
      </c>
      <c r="F21" s="39">
        <f t="shared" si="0"/>
        <v>0</v>
      </c>
      <c r="G21" s="39"/>
      <c r="H21" s="39"/>
      <c r="I21" s="39"/>
      <c r="J21" s="39"/>
    </row>
    <row r="22" spans="1:10" ht="16.5">
      <c r="A22" s="12">
        <v>2</v>
      </c>
      <c r="B22" s="13" t="s">
        <v>13</v>
      </c>
      <c r="C22" s="14"/>
      <c r="D22" s="39">
        <f>SUM(D23:D33)</f>
        <v>22823.644419</v>
      </c>
      <c r="E22" s="39">
        <f aca="true" t="shared" si="1" ref="E22:J22">SUM(E23:E33)</f>
        <v>22823.644419</v>
      </c>
      <c r="F22" s="39">
        <f t="shared" si="0"/>
        <v>0</v>
      </c>
      <c r="G22" s="39">
        <f t="shared" si="1"/>
        <v>9378.524419000001</v>
      </c>
      <c r="H22" s="39">
        <f t="shared" si="1"/>
        <v>13445.12</v>
      </c>
      <c r="I22" s="39">
        <f t="shared" si="1"/>
        <v>0</v>
      </c>
      <c r="J22" s="39">
        <f t="shared" si="1"/>
        <v>0</v>
      </c>
    </row>
    <row r="23" spans="1:11" s="18" customFormat="1" ht="16.5">
      <c r="A23" s="15" t="s">
        <v>10</v>
      </c>
      <c r="B23" s="16" t="s">
        <v>14</v>
      </c>
      <c r="C23" s="17"/>
      <c r="D23" s="40">
        <f aca="true" t="shared" si="2" ref="D23:D33">E23</f>
        <v>40</v>
      </c>
      <c r="E23" s="39">
        <f aca="true" t="shared" si="3" ref="E23:E33">SUM(G23:J23)</f>
        <v>40</v>
      </c>
      <c r="F23" s="40">
        <f t="shared" si="0"/>
        <v>0</v>
      </c>
      <c r="G23" s="40">
        <v>40</v>
      </c>
      <c r="H23" s="40"/>
      <c r="I23" s="40"/>
      <c r="J23" s="40"/>
      <c r="K23" s="31"/>
    </row>
    <row r="24" spans="1:11" s="18" customFormat="1" ht="27">
      <c r="A24" s="15" t="s">
        <v>10</v>
      </c>
      <c r="B24" s="32" t="s">
        <v>15</v>
      </c>
      <c r="C24" s="17"/>
      <c r="D24" s="40">
        <f t="shared" si="2"/>
        <v>230.15</v>
      </c>
      <c r="E24" s="39">
        <f t="shared" si="3"/>
        <v>230.15</v>
      </c>
      <c r="F24" s="40">
        <f t="shared" si="0"/>
        <v>0</v>
      </c>
      <c r="G24" s="40">
        <v>230.15</v>
      </c>
      <c r="H24" s="40"/>
      <c r="I24" s="40"/>
      <c r="J24" s="40"/>
      <c r="K24" s="31"/>
    </row>
    <row r="25" spans="1:11" s="18" customFormat="1" ht="27">
      <c r="A25" s="15" t="s">
        <v>10</v>
      </c>
      <c r="B25" s="32" t="s">
        <v>82</v>
      </c>
      <c r="C25" s="17"/>
      <c r="D25" s="40">
        <f t="shared" si="2"/>
        <v>0</v>
      </c>
      <c r="E25" s="39">
        <f t="shared" si="3"/>
        <v>0</v>
      </c>
      <c r="F25" s="40">
        <f t="shared" si="0"/>
        <v>0</v>
      </c>
      <c r="G25" s="40"/>
      <c r="H25" s="40"/>
      <c r="I25" s="40"/>
      <c r="J25" s="40"/>
      <c r="K25" s="31"/>
    </row>
    <row r="26" spans="1:11" s="18" customFormat="1" ht="16.5">
      <c r="A26" s="15" t="s">
        <v>10</v>
      </c>
      <c r="B26" s="16" t="s">
        <v>75</v>
      </c>
      <c r="C26" s="17"/>
      <c r="D26" s="40">
        <f t="shared" si="2"/>
        <v>9318.665</v>
      </c>
      <c r="E26" s="39">
        <f t="shared" si="3"/>
        <v>9318.665</v>
      </c>
      <c r="F26" s="40">
        <f t="shared" si="0"/>
        <v>0</v>
      </c>
      <c r="G26" s="40">
        <v>29.5</v>
      </c>
      <c r="H26" s="40">
        <v>9289.165</v>
      </c>
      <c r="I26" s="40"/>
      <c r="J26" s="40"/>
      <c r="K26" s="31"/>
    </row>
    <row r="27" spans="1:11" s="18" customFormat="1" ht="16.5">
      <c r="A27" s="15" t="s">
        <v>10</v>
      </c>
      <c r="B27" s="16" t="s">
        <v>76</v>
      </c>
      <c r="C27" s="17"/>
      <c r="D27" s="40">
        <f t="shared" si="2"/>
        <v>7981.474419</v>
      </c>
      <c r="E27" s="39">
        <f t="shared" si="3"/>
        <v>7981.474419</v>
      </c>
      <c r="F27" s="40">
        <f t="shared" si="0"/>
        <v>0</v>
      </c>
      <c r="G27" s="40">
        <v>7981.474419</v>
      </c>
      <c r="H27" s="40"/>
      <c r="I27" s="40"/>
      <c r="J27" s="40"/>
      <c r="K27" s="31"/>
    </row>
    <row r="28" spans="1:11" s="18" customFormat="1" ht="16.5">
      <c r="A28" s="15" t="s">
        <v>10</v>
      </c>
      <c r="B28" s="16" t="s">
        <v>77</v>
      </c>
      <c r="C28" s="17"/>
      <c r="D28" s="40">
        <f t="shared" si="2"/>
        <v>1053</v>
      </c>
      <c r="E28" s="39">
        <f t="shared" si="3"/>
        <v>1053</v>
      </c>
      <c r="F28" s="40">
        <f t="shared" si="0"/>
        <v>0</v>
      </c>
      <c r="G28" s="40">
        <v>1053</v>
      </c>
      <c r="H28" s="40"/>
      <c r="I28" s="40"/>
      <c r="J28" s="40"/>
      <c r="K28" s="31"/>
    </row>
    <row r="29" spans="1:11" s="18" customFormat="1" ht="16.5">
      <c r="A29" s="15" t="s">
        <v>10</v>
      </c>
      <c r="B29" s="16" t="s">
        <v>103</v>
      </c>
      <c r="C29" s="17"/>
      <c r="D29" s="40">
        <f>E29</f>
        <v>16</v>
      </c>
      <c r="E29" s="39">
        <f>SUM(G29:J29)</f>
        <v>16</v>
      </c>
      <c r="F29" s="40">
        <f>E29-D29</f>
        <v>0</v>
      </c>
      <c r="G29" s="40">
        <v>16</v>
      </c>
      <c r="H29" s="40"/>
      <c r="I29" s="40"/>
      <c r="J29" s="40"/>
      <c r="K29" s="31"/>
    </row>
    <row r="30" spans="1:11" s="18" customFormat="1" ht="16.5">
      <c r="A30" s="15" t="s">
        <v>10</v>
      </c>
      <c r="B30" s="16" t="s">
        <v>86</v>
      </c>
      <c r="C30" s="17"/>
      <c r="D30" s="40">
        <f>E30</f>
        <v>0.7</v>
      </c>
      <c r="E30" s="39">
        <f t="shared" si="3"/>
        <v>0.7</v>
      </c>
      <c r="F30" s="40">
        <f>E30-D30</f>
        <v>0</v>
      </c>
      <c r="G30" s="40">
        <v>0.7</v>
      </c>
      <c r="H30" s="40"/>
      <c r="I30" s="40"/>
      <c r="J30" s="40"/>
      <c r="K30" s="31"/>
    </row>
    <row r="31" spans="1:11" s="18" customFormat="1" ht="16.5">
      <c r="A31" s="15" t="s">
        <v>10</v>
      </c>
      <c r="B31" s="16" t="s">
        <v>87</v>
      </c>
      <c r="C31" s="17"/>
      <c r="D31" s="40">
        <f>E31</f>
        <v>27.7</v>
      </c>
      <c r="E31" s="39">
        <f t="shared" si="3"/>
        <v>27.7</v>
      </c>
      <c r="F31" s="40">
        <f>E31-D31</f>
        <v>0</v>
      </c>
      <c r="G31" s="40">
        <v>27.7</v>
      </c>
      <c r="H31" s="40"/>
      <c r="I31" s="40"/>
      <c r="J31" s="40"/>
      <c r="K31" s="31"/>
    </row>
    <row r="32" spans="1:11" s="18" customFormat="1" ht="16.5">
      <c r="A32" s="15" t="s">
        <v>10</v>
      </c>
      <c r="B32" s="16" t="s">
        <v>78</v>
      </c>
      <c r="C32" s="17"/>
      <c r="D32" s="40">
        <f t="shared" si="2"/>
        <v>3828.655</v>
      </c>
      <c r="E32" s="39">
        <f t="shared" si="3"/>
        <v>3828.655</v>
      </c>
      <c r="F32" s="40">
        <f t="shared" si="0"/>
        <v>0</v>
      </c>
      <c r="G32" s="40"/>
      <c r="H32" s="40">
        <v>3828.655</v>
      </c>
      <c r="I32" s="40"/>
      <c r="J32" s="40"/>
      <c r="K32" s="31"/>
    </row>
    <row r="33" spans="1:11" s="18" customFormat="1" ht="16.5">
      <c r="A33" s="15" t="s">
        <v>10</v>
      </c>
      <c r="B33" s="16" t="s">
        <v>79</v>
      </c>
      <c r="C33" s="17"/>
      <c r="D33" s="40">
        <f t="shared" si="2"/>
        <v>327.3</v>
      </c>
      <c r="E33" s="39">
        <f t="shared" si="3"/>
        <v>327.3</v>
      </c>
      <c r="F33" s="40">
        <f t="shared" si="0"/>
        <v>0</v>
      </c>
      <c r="G33" s="40"/>
      <c r="H33" s="40">
        <v>327.3</v>
      </c>
      <c r="I33" s="40"/>
      <c r="J33" s="40"/>
      <c r="K33" s="31"/>
    </row>
    <row r="34" spans="1:11" s="8" customFormat="1" ht="19.5" customHeight="1">
      <c r="A34" s="9" t="s">
        <v>16</v>
      </c>
      <c r="B34" s="10" t="s">
        <v>25</v>
      </c>
      <c r="C34" s="11"/>
      <c r="D34" s="38">
        <f>D35+D40</f>
        <v>13271.385419000002</v>
      </c>
      <c r="E34" s="38">
        <f>E35+E40</f>
        <v>13271.385419000002</v>
      </c>
      <c r="F34" s="38">
        <f t="shared" si="0"/>
        <v>0</v>
      </c>
      <c r="G34" s="38">
        <f>G35+G40</f>
        <v>8409.534419000001</v>
      </c>
      <c r="H34" s="38">
        <f>H35+H40</f>
        <v>4861.851000000001</v>
      </c>
      <c r="I34" s="38">
        <f>I35+I40</f>
        <v>0</v>
      </c>
      <c r="J34" s="38">
        <f>J35+J40</f>
        <v>0</v>
      </c>
      <c r="K34" s="30"/>
    </row>
    <row r="35" spans="1:10" ht="16.5">
      <c r="A35" s="12">
        <v>1</v>
      </c>
      <c r="B35" s="13" t="s">
        <v>9</v>
      </c>
      <c r="C35" s="14"/>
      <c r="D35" s="39">
        <f>SUM(D36:D39)</f>
        <v>2132.637</v>
      </c>
      <c r="E35" s="39">
        <f aca="true" t="shared" si="4" ref="E35:J35">SUM(E36:E39)</f>
        <v>2132.637</v>
      </c>
      <c r="F35" s="39">
        <f t="shared" si="0"/>
        <v>0</v>
      </c>
      <c r="G35" s="39">
        <f t="shared" si="4"/>
        <v>68</v>
      </c>
      <c r="H35" s="39">
        <f t="shared" si="4"/>
        <v>2064.637</v>
      </c>
      <c r="I35" s="39">
        <f t="shared" si="4"/>
        <v>0</v>
      </c>
      <c r="J35" s="39">
        <f t="shared" si="4"/>
        <v>0</v>
      </c>
    </row>
    <row r="36" spans="1:11" s="18" customFormat="1" ht="16.5">
      <c r="A36" s="15" t="s">
        <v>10</v>
      </c>
      <c r="B36" s="16" t="s">
        <v>74</v>
      </c>
      <c r="C36" s="17"/>
      <c r="D36" s="40">
        <f>E36</f>
        <v>2064.637</v>
      </c>
      <c r="E36" s="40">
        <f>SUM(G36:J36)</f>
        <v>2064.637</v>
      </c>
      <c r="F36" s="40">
        <f t="shared" si="0"/>
        <v>0</v>
      </c>
      <c r="G36" s="40">
        <f aca="true" t="shared" si="5" ref="G36:J38">G18</f>
        <v>0</v>
      </c>
      <c r="H36" s="40">
        <f t="shared" si="5"/>
        <v>2064.637</v>
      </c>
      <c r="I36" s="40">
        <f t="shared" si="5"/>
        <v>0</v>
      </c>
      <c r="J36" s="40">
        <f t="shared" si="5"/>
        <v>0</v>
      </c>
      <c r="K36" s="31"/>
    </row>
    <row r="37" spans="1:11" s="18" customFormat="1" ht="16.5">
      <c r="A37" s="15" t="s">
        <v>10</v>
      </c>
      <c r="B37" s="16" t="s">
        <v>11</v>
      </c>
      <c r="C37" s="17"/>
      <c r="D37" s="40">
        <f>E37</f>
        <v>68</v>
      </c>
      <c r="E37" s="40">
        <f>SUM(G37:J37)</f>
        <v>68</v>
      </c>
      <c r="F37" s="40">
        <f t="shared" si="0"/>
        <v>0</v>
      </c>
      <c r="G37" s="40">
        <f t="shared" si="5"/>
        <v>68</v>
      </c>
      <c r="H37" s="40">
        <f t="shared" si="5"/>
        <v>0</v>
      </c>
      <c r="I37" s="40">
        <f t="shared" si="5"/>
        <v>0</v>
      </c>
      <c r="J37" s="40">
        <f t="shared" si="5"/>
        <v>0</v>
      </c>
      <c r="K37" s="31"/>
    </row>
    <row r="38" spans="1:11" s="18" customFormat="1" ht="16.5" hidden="1">
      <c r="A38" s="15" t="s">
        <v>10</v>
      </c>
      <c r="B38" s="16"/>
      <c r="C38" s="17"/>
      <c r="D38" s="40">
        <f>E38</f>
        <v>0</v>
      </c>
      <c r="E38" s="40">
        <f>SUM(G38:J38)</f>
        <v>0</v>
      </c>
      <c r="F38" s="40">
        <f t="shared" si="0"/>
        <v>0</v>
      </c>
      <c r="G38" s="40">
        <f t="shared" si="5"/>
        <v>0</v>
      </c>
      <c r="H38" s="40">
        <f t="shared" si="5"/>
        <v>0</v>
      </c>
      <c r="I38" s="40">
        <f t="shared" si="5"/>
        <v>0</v>
      </c>
      <c r="J38" s="40">
        <f t="shared" si="5"/>
        <v>0</v>
      </c>
      <c r="K38" s="31"/>
    </row>
    <row r="39" spans="1:11" s="18" customFormat="1" ht="16.5" hidden="1">
      <c r="A39" s="15" t="s">
        <v>10</v>
      </c>
      <c r="B39" s="16" t="s">
        <v>26</v>
      </c>
      <c r="C39" s="17"/>
      <c r="D39" s="40">
        <f>E39</f>
        <v>0</v>
      </c>
      <c r="E39" s="40">
        <f>SUM(G39:J39)</f>
        <v>0</v>
      </c>
      <c r="F39" s="40">
        <f t="shared" si="0"/>
        <v>0</v>
      </c>
      <c r="G39" s="40"/>
      <c r="H39" s="40"/>
      <c r="I39" s="40"/>
      <c r="J39" s="40"/>
      <c r="K39" s="31"/>
    </row>
    <row r="40" spans="1:10" ht="16.5">
      <c r="A40" s="12">
        <v>2</v>
      </c>
      <c r="B40" s="13" t="s">
        <v>13</v>
      </c>
      <c r="C40" s="14"/>
      <c r="D40" s="39">
        <f>SUM(D41:D51)</f>
        <v>11138.748419000001</v>
      </c>
      <c r="E40" s="39">
        <f>SUM(E41:E51)</f>
        <v>11138.748419000001</v>
      </c>
      <c r="F40" s="39">
        <f t="shared" si="0"/>
        <v>0</v>
      </c>
      <c r="G40" s="39">
        <f>SUM(G41:G51)</f>
        <v>8341.534419000001</v>
      </c>
      <c r="H40" s="39">
        <f>SUM(H41:H51)</f>
        <v>2797.2140000000004</v>
      </c>
      <c r="I40" s="39">
        <f>SUM(I41:I51)</f>
        <v>0</v>
      </c>
      <c r="J40" s="39">
        <f>SUM(J41:J51)</f>
        <v>0</v>
      </c>
    </row>
    <row r="41" spans="1:11" s="18" customFormat="1" ht="16.5">
      <c r="A41" s="15" t="s">
        <v>10</v>
      </c>
      <c r="B41" s="16" t="s">
        <v>14</v>
      </c>
      <c r="C41" s="17"/>
      <c r="D41" s="40">
        <f aca="true" t="shared" si="6" ref="D41:D51">E41</f>
        <v>13</v>
      </c>
      <c r="E41" s="40">
        <f aca="true" t="shared" si="7" ref="E41:E51">SUM(G41:J41)</f>
        <v>13</v>
      </c>
      <c r="F41" s="40">
        <f t="shared" si="0"/>
        <v>0</v>
      </c>
      <c r="G41" s="40">
        <v>13</v>
      </c>
      <c r="H41" s="40"/>
      <c r="I41" s="40"/>
      <c r="J41" s="40"/>
      <c r="K41" s="31"/>
    </row>
    <row r="42" spans="1:11" s="18" customFormat="1" ht="27">
      <c r="A42" s="15" t="s">
        <v>10</v>
      </c>
      <c r="B42" s="32" t="s">
        <v>15</v>
      </c>
      <c r="C42" s="17"/>
      <c r="D42" s="40">
        <f t="shared" si="6"/>
        <v>92.06</v>
      </c>
      <c r="E42" s="40">
        <f t="shared" si="7"/>
        <v>92.06</v>
      </c>
      <c r="F42" s="40">
        <f t="shared" si="0"/>
        <v>0</v>
      </c>
      <c r="G42" s="40">
        <v>92.06</v>
      </c>
      <c r="H42" s="40"/>
      <c r="I42" s="40"/>
      <c r="J42" s="40"/>
      <c r="K42" s="31"/>
    </row>
    <row r="43" spans="1:11" s="18" customFormat="1" ht="27">
      <c r="A43" s="15" t="s">
        <v>10</v>
      </c>
      <c r="B43" s="32" t="s">
        <v>82</v>
      </c>
      <c r="C43" s="17"/>
      <c r="D43" s="40">
        <f t="shared" si="6"/>
        <v>0</v>
      </c>
      <c r="E43" s="40">
        <f t="shared" si="7"/>
        <v>0</v>
      </c>
      <c r="F43" s="40">
        <f t="shared" si="0"/>
        <v>0</v>
      </c>
      <c r="G43" s="40"/>
      <c r="H43" s="40"/>
      <c r="I43" s="40"/>
      <c r="J43" s="40"/>
      <c r="K43" s="31"/>
    </row>
    <row r="44" spans="1:11" s="18" customFormat="1" ht="16.5">
      <c r="A44" s="15" t="s">
        <v>10</v>
      </c>
      <c r="B44" s="16" t="s">
        <v>75</v>
      </c>
      <c r="C44" s="17"/>
      <c r="D44" s="40">
        <f t="shared" si="6"/>
        <v>1872.583</v>
      </c>
      <c r="E44" s="40">
        <f t="shared" si="7"/>
        <v>1872.583</v>
      </c>
      <c r="F44" s="40">
        <f aca="true" t="shared" si="8" ref="F44:F108">E44-D44</f>
        <v>0</v>
      </c>
      <c r="G44" s="40">
        <v>14.75</v>
      </c>
      <c r="H44" s="40">
        <v>1857.833</v>
      </c>
      <c r="I44" s="40"/>
      <c r="J44" s="40"/>
      <c r="K44" s="31"/>
    </row>
    <row r="45" spans="1:11" s="18" customFormat="1" ht="16.5">
      <c r="A45" s="15" t="s">
        <v>10</v>
      </c>
      <c r="B45" s="16" t="s">
        <v>76</v>
      </c>
      <c r="C45" s="17"/>
      <c r="D45" s="40">
        <f t="shared" si="6"/>
        <v>7981.474419</v>
      </c>
      <c r="E45" s="40">
        <f t="shared" si="7"/>
        <v>7981.474419</v>
      </c>
      <c r="F45" s="40">
        <f t="shared" si="8"/>
        <v>0</v>
      </c>
      <c r="G45" s="40">
        <v>7981.474419</v>
      </c>
      <c r="H45" s="40"/>
      <c r="I45" s="40"/>
      <c r="J45" s="40"/>
      <c r="K45" s="31"/>
    </row>
    <row r="46" spans="1:11" s="18" customFormat="1" ht="16.5">
      <c r="A46" s="15" t="s">
        <v>10</v>
      </c>
      <c r="B46" s="16" t="s">
        <v>77</v>
      </c>
      <c r="C46" s="17"/>
      <c r="D46" s="40">
        <f>E46</f>
        <v>210.6</v>
      </c>
      <c r="E46" s="40">
        <f t="shared" si="7"/>
        <v>210.6</v>
      </c>
      <c r="F46" s="40">
        <f t="shared" si="8"/>
        <v>0</v>
      </c>
      <c r="G46" s="40">
        <v>210.6</v>
      </c>
      <c r="H46" s="40"/>
      <c r="I46" s="40"/>
      <c r="J46" s="40"/>
      <c r="K46" s="31"/>
    </row>
    <row r="47" spans="1:11" s="18" customFormat="1" ht="16.5">
      <c r="A47" s="15" t="s">
        <v>10</v>
      </c>
      <c r="B47" s="16" t="s">
        <v>103</v>
      </c>
      <c r="C47" s="17"/>
      <c r="D47" s="40">
        <f t="shared" si="6"/>
        <v>1.6</v>
      </c>
      <c r="E47" s="39">
        <f t="shared" si="7"/>
        <v>1.6</v>
      </c>
      <c r="F47" s="40">
        <f t="shared" si="8"/>
        <v>0</v>
      </c>
      <c r="G47" s="40">
        <v>1.6</v>
      </c>
      <c r="H47" s="40"/>
      <c r="I47" s="40"/>
      <c r="J47" s="40"/>
      <c r="K47" s="31"/>
    </row>
    <row r="48" spans="1:11" s="18" customFormat="1" ht="16.5">
      <c r="A48" s="15" t="s">
        <v>10</v>
      </c>
      <c r="B48" s="16" t="s">
        <v>86</v>
      </c>
      <c r="C48" s="17"/>
      <c r="D48" s="40">
        <f t="shared" si="6"/>
        <v>0.35</v>
      </c>
      <c r="E48" s="39">
        <f t="shared" si="7"/>
        <v>0.35</v>
      </c>
      <c r="F48" s="40">
        <f t="shared" si="8"/>
        <v>0</v>
      </c>
      <c r="G48" s="40">
        <v>0.35</v>
      </c>
      <c r="H48" s="40"/>
      <c r="I48" s="40"/>
      <c r="J48" s="40"/>
      <c r="K48" s="31"/>
    </row>
    <row r="49" spans="1:11" s="18" customFormat="1" ht="16.5">
      <c r="A49" s="15" t="s">
        <v>10</v>
      </c>
      <c r="B49" s="16" t="s">
        <v>87</v>
      </c>
      <c r="C49" s="17"/>
      <c r="D49" s="40">
        <f t="shared" si="6"/>
        <v>27.7</v>
      </c>
      <c r="E49" s="39">
        <f t="shared" si="7"/>
        <v>27.7</v>
      </c>
      <c r="F49" s="40">
        <f t="shared" si="8"/>
        <v>0</v>
      </c>
      <c r="G49" s="40">
        <v>27.7</v>
      </c>
      <c r="H49" s="40"/>
      <c r="I49" s="40"/>
      <c r="J49" s="40"/>
      <c r="K49" s="31"/>
    </row>
    <row r="50" spans="1:11" s="18" customFormat="1" ht="16.5">
      <c r="A50" s="15" t="s">
        <v>10</v>
      </c>
      <c r="B50" s="16" t="s">
        <v>78</v>
      </c>
      <c r="C50" s="17"/>
      <c r="D50" s="40">
        <f t="shared" si="6"/>
        <v>775.731</v>
      </c>
      <c r="E50" s="40">
        <f t="shared" si="7"/>
        <v>775.731</v>
      </c>
      <c r="F50" s="40">
        <f t="shared" si="8"/>
        <v>0</v>
      </c>
      <c r="G50" s="40"/>
      <c r="H50" s="40">
        <v>775.731</v>
      </c>
      <c r="I50" s="40"/>
      <c r="J50" s="40"/>
      <c r="K50" s="31"/>
    </row>
    <row r="51" spans="1:11" s="18" customFormat="1" ht="16.5">
      <c r="A51" s="15" t="s">
        <v>10</v>
      </c>
      <c r="B51" s="16" t="s">
        <v>79</v>
      </c>
      <c r="C51" s="17"/>
      <c r="D51" s="40">
        <f t="shared" si="6"/>
        <v>163.65</v>
      </c>
      <c r="E51" s="40">
        <f t="shared" si="7"/>
        <v>163.65</v>
      </c>
      <c r="F51" s="40">
        <f t="shared" si="8"/>
        <v>0</v>
      </c>
      <c r="G51" s="40"/>
      <c r="H51" s="40">
        <v>163.65</v>
      </c>
      <c r="I51" s="40"/>
      <c r="J51" s="40"/>
      <c r="K51" s="31"/>
    </row>
    <row r="52" spans="1:11" s="8" customFormat="1" ht="19.5" customHeight="1">
      <c r="A52" s="9" t="s">
        <v>24</v>
      </c>
      <c r="B52" s="10" t="s">
        <v>85</v>
      </c>
      <c r="C52" s="11"/>
      <c r="D52" s="38">
        <f>D53+D58</f>
        <v>11684.895999999999</v>
      </c>
      <c r="E52" s="38">
        <f>E53+E58</f>
        <v>11684.895999999999</v>
      </c>
      <c r="F52" s="38">
        <f aca="true" t="shared" si="9" ref="F52:F63">E52-D52</f>
        <v>0</v>
      </c>
      <c r="G52" s="38">
        <f>G53+G58</f>
        <v>1036.99</v>
      </c>
      <c r="H52" s="38">
        <f>H53+H58</f>
        <v>10647.906</v>
      </c>
      <c r="I52" s="38">
        <f>I53+I58</f>
        <v>0</v>
      </c>
      <c r="J52" s="38">
        <f>J53+J58</f>
        <v>0</v>
      </c>
      <c r="K52" s="30"/>
    </row>
    <row r="53" spans="1:10" ht="16.5">
      <c r="A53" s="12">
        <v>1</v>
      </c>
      <c r="B53" s="13" t="s">
        <v>9</v>
      </c>
      <c r="C53" s="14"/>
      <c r="D53" s="39">
        <f>SUM(D54:D57)</f>
        <v>0</v>
      </c>
      <c r="E53" s="39">
        <f>SUM(E54:E57)</f>
        <v>0</v>
      </c>
      <c r="F53" s="39">
        <f t="shared" si="9"/>
        <v>0</v>
      </c>
      <c r="G53" s="39">
        <f>SUM(G54:G57)</f>
        <v>0</v>
      </c>
      <c r="H53" s="39">
        <f>SUM(H54:H57)</f>
        <v>0</v>
      </c>
      <c r="I53" s="39">
        <f>SUM(I54:I57)</f>
        <v>0</v>
      </c>
      <c r="J53" s="39">
        <f>SUM(J54:J57)</f>
        <v>0</v>
      </c>
    </row>
    <row r="54" spans="1:11" s="18" customFormat="1" ht="16.5">
      <c r="A54" s="15" t="s">
        <v>10</v>
      </c>
      <c r="B54" s="16" t="s">
        <v>74</v>
      </c>
      <c r="C54" s="17"/>
      <c r="D54" s="40">
        <f>E54</f>
        <v>0</v>
      </c>
      <c r="E54" s="40">
        <f>SUM(G54:J54)</f>
        <v>0</v>
      </c>
      <c r="F54" s="40">
        <f t="shared" si="9"/>
        <v>0</v>
      </c>
      <c r="G54" s="40">
        <f aca="true" t="shared" si="10" ref="G54:J57">G18-G36</f>
        <v>0</v>
      </c>
      <c r="H54" s="40">
        <f t="shared" si="10"/>
        <v>0</v>
      </c>
      <c r="I54" s="40">
        <f t="shared" si="10"/>
        <v>0</v>
      </c>
      <c r="J54" s="40">
        <f t="shared" si="10"/>
        <v>0</v>
      </c>
      <c r="K54" s="31"/>
    </row>
    <row r="55" spans="1:11" s="18" customFormat="1" ht="16.5">
      <c r="A55" s="15" t="s">
        <v>10</v>
      </c>
      <c r="B55" s="16" t="s">
        <v>11</v>
      </c>
      <c r="C55" s="17"/>
      <c r="D55" s="40">
        <f>E55</f>
        <v>0</v>
      </c>
      <c r="E55" s="40">
        <f>SUM(G55:J55)</f>
        <v>0</v>
      </c>
      <c r="F55" s="40">
        <f t="shared" si="9"/>
        <v>0</v>
      </c>
      <c r="G55" s="40">
        <f t="shared" si="10"/>
        <v>0</v>
      </c>
      <c r="H55" s="40">
        <f t="shared" si="10"/>
        <v>0</v>
      </c>
      <c r="I55" s="40">
        <f t="shared" si="10"/>
        <v>0</v>
      </c>
      <c r="J55" s="40">
        <f t="shared" si="10"/>
        <v>0</v>
      </c>
      <c r="K55" s="31"/>
    </row>
    <row r="56" spans="1:11" s="18" customFormat="1" ht="16.5" hidden="1">
      <c r="A56" s="15" t="s">
        <v>10</v>
      </c>
      <c r="B56" s="16"/>
      <c r="C56" s="17"/>
      <c r="D56" s="40">
        <f>E56</f>
        <v>0</v>
      </c>
      <c r="E56" s="40">
        <f>SUM(G56:J56)</f>
        <v>0</v>
      </c>
      <c r="F56" s="40">
        <f t="shared" si="9"/>
        <v>0</v>
      </c>
      <c r="G56" s="40">
        <f t="shared" si="10"/>
        <v>0</v>
      </c>
      <c r="H56" s="40">
        <f t="shared" si="10"/>
        <v>0</v>
      </c>
      <c r="I56" s="40">
        <f t="shared" si="10"/>
        <v>0</v>
      </c>
      <c r="J56" s="40">
        <f t="shared" si="10"/>
        <v>0</v>
      </c>
      <c r="K56" s="31"/>
    </row>
    <row r="57" spans="1:11" s="18" customFormat="1" ht="16.5" hidden="1">
      <c r="A57" s="15" t="s">
        <v>10</v>
      </c>
      <c r="B57" s="16" t="s">
        <v>26</v>
      </c>
      <c r="C57" s="17"/>
      <c r="D57" s="40">
        <f>E57</f>
        <v>0</v>
      </c>
      <c r="E57" s="40">
        <f>SUM(G57:J57)</f>
        <v>0</v>
      </c>
      <c r="F57" s="40">
        <f t="shared" si="9"/>
        <v>0</v>
      </c>
      <c r="G57" s="40">
        <f t="shared" si="10"/>
        <v>0</v>
      </c>
      <c r="H57" s="40">
        <f t="shared" si="10"/>
        <v>0</v>
      </c>
      <c r="I57" s="40">
        <f t="shared" si="10"/>
        <v>0</v>
      </c>
      <c r="J57" s="40">
        <f t="shared" si="10"/>
        <v>0</v>
      </c>
      <c r="K57" s="31"/>
    </row>
    <row r="58" spans="1:10" ht="16.5">
      <c r="A58" s="12">
        <v>2</v>
      </c>
      <c r="B58" s="13" t="s">
        <v>13</v>
      </c>
      <c r="C58" s="14"/>
      <c r="D58" s="39">
        <f>SUM(D59:D69)</f>
        <v>11684.895999999999</v>
      </c>
      <c r="E58" s="39">
        <f>SUM(E59:E69)</f>
        <v>11684.895999999999</v>
      </c>
      <c r="F58" s="39">
        <f t="shared" si="9"/>
        <v>0</v>
      </c>
      <c r="G58" s="39">
        <f>SUM(G59:G69)</f>
        <v>1036.99</v>
      </c>
      <c r="H58" s="39">
        <f>SUM(H59:H69)</f>
        <v>10647.906</v>
      </c>
      <c r="I58" s="39">
        <f>SUM(I59:I69)</f>
        <v>0</v>
      </c>
      <c r="J58" s="39">
        <f>SUM(J59:J69)</f>
        <v>0</v>
      </c>
    </row>
    <row r="59" spans="1:11" s="18" customFormat="1" ht="16.5">
      <c r="A59" s="15" t="s">
        <v>10</v>
      </c>
      <c r="B59" s="16" t="s">
        <v>14</v>
      </c>
      <c r="C59" s="17"/>
      <c r="D59" s="40">
        <f>E59</f>
        <v>27</v>
      </c>
      <c r="E59" s="40">
        <f>SUM(G59:J59)</f>
        <v>27</v>
      </c>
      <c r="F59" s="40">
        <f t="shared" si="9"/>
        <v>0</v>
      </c>
      <c r="G59" s="40">
        <f aca="true" t="shared" si="11" ref="G59:J69">G23-G41</f>
        <v>27</v>
      </c>
      <c r="H59" s="40">
        <f t="shared" si="11"/>
        <v>0</v>
      </c>
      <c r="I59" s="40">
        <f t="shared" si="11"/>
        <v>0</v>
      </c>
      <c r="J59" s="40">
        <f t="shared" si="11"/>
        <v>0</v>
      </c>
      <c r="K59" s="31"/>
    </row>
    <row r="60" spans="1:11" s="18" customFormat="1" ht="27">
      <c r="A60" s="15" t="s">
        <v>10</v>
      </c>
      <c r="B60" s="32" t="s">
        <v>15</v>
      </c>
      <c r="C60" s="17"/>
      <c r="D60" s="40">
        <f>E60</f>
        <v>138.09</v>
      </c>
      <c r="E60" s="40">
        <f>SUM(G60:J60)</f>
        <v>138.09</v>
      </c>
      <c r="F60" s="40">
        <f t="shared" si="9"/>
        <v>0</v>
      </c>
      <c r="G60" s="40">
        <f t="shared" si="11"/>
        <v>138.09</v>
      </c>
      <c r="H60" s="40">
        <f t="shared" si="11"/>
        <v>0</v>
      </c>
      <c r="I60" s="40">
        <f t="shared" si="11"/>
        <v>0</v>
      </c>
      <c r="J60" s="40">
        <f t="shared" si="11"/>
        <v>0</v>
      </c>
      <c r="K60" s="31"/>
    </row>
    <row r="61" spans="1:11" s="18" customFormat="1" ht="27">
      <c r="A61" s="15" t="s">
        <v>10</v>
      </c>
      <c r="B61" s="32" t="s">
        <v>82</v>
      </c>
      <c r="C61" s="17"/>
      <c r="D61" s="40">
        <f>E61</f>
        <v>0</v>
      </c>
      <c r="E61" s="40">
        <f>SUM(G61:J61)</f>
        <v>0</v>
      </c>
      <c r="F61" s="40">
        <f t="shared" si="9"/>
        <v>0</v>
      </c>
      <c r="G61" s="40">
        <f t="shared" si="11"/>
        <v>0</v>
      </c>
      <c r="H61" s="40">
        <f t="shared" si="11"/>
        <v>0</v>
      </c>
      <c r="I61" s="40">
        <f t="shared" si="11"/>
        <v>0</v>
      </c>
      <c r="J61" s="40">
        <f t="shared" si="11"/>
        <v>0</v>
      </c>
      <c r="K61" s="31"/>
    </row>
    <row r="62" spans="1:11" s="18" customFormat="1" ht="16.5">
      <c r="A62" s="15" t="s">
        <v>10</v>
      </c>
      <c r="B62" s="16" t="s">
        <v>75</v>
      </c>
      <c r="C62" s="17"/>
      <c r="D62" s="40">
        <f>E62</f>
        <v>7446.082</v>
      </c>
      <c r="E62" s="40">
        <f>SUM(G62:J62)</f>
        <v>7446.082</v>
      </c>
      <c r="F62" s="40">
        <f t="shared" si="9"/>
        <v>0</v>
      </c>
      <c r="G62" s="40">
        <f t="shared" si="11"/>
        <v>14.75</v>
      </c>
      <c r="H62" s="40">
        <f t="shared" si="11"/>
        <v>7431.332</v>
      </c>
      <c r="I62" s="40">
        <f t="shared" si="11"/>
        <v>0</v>
      </c>
      <c r="J62" s="40">
        <f t="shared" si="11"/>
        <v>0</v>
      </c>
      <c r="K62" s="31"/>
    </row>
    <row r="63" spans="1:11" s="18" customFormat="1" ht="16.5">
      <c r="A63" s="15" t="s">
        <v>10</v>
      </c>
      <c r="B63" s="16" t="s">
        <v>76</v>
      </c>
      <c r="C63" s="17"/>
      <c r="D63" s="40">
        <f>E63</f>
        <v>0</v>
      </c>
      <c r="E63" s="40">
        <f>SUM(G63:J63)</f>
        <v>0</v>
      </c>
      <c r="F63" s="40">
        <f t="shared" si="9"/>
        <v>0</v>
      </c>
      <c r="G63" s="40">
        <f t="shared" si="11"/>
        <v>0</v>
      </c>
      <c r="H63" s="40">
        <f t="shared" si="11"/>
        <v>0</v>
      </c>
      <c r="I63" s="40">
        <f t="shared" si="11"/>
        <v>0</v>
      </c>
      <c r="J63" s="40">
        <f t="shared" si="11"/>
        <v>0</v>
      </c>
      <c r="K63" s="31"/>
    </row>
    <row r="64" spans="1:11" s="18" customFormat="1" ht="16.5">
      <c r="A64" s="15" t="s">
        <v>10</v>
      </c>
      <c r="B64" s="16" t="s">
        <v>77</v>
      </c>
      <c r="C64" s="17"/>
      <c r="D64" s="40">
        <f aca="true" t="shared" si="12" ref="D64:D69">E64</f>
        <v>842.4</v>
      </c>
      <c r="E64" s="40">
        <f aca="true" t="shared" si="13" ref="E64:E69">SUM(G64:J64)</f>
        <v>842.4</v>
      </c>
      <c r="F64" s="40">
        <f aca="true" t="shared" si="14" ref="F64:F69">E64-D64</f>
        <v>0</v>
      </c>
      <c r="G64" s="40">
        <f t="shared" si="11"/>
        <v>842.4</v>
      </c>
      <c r="H64" s="40">
        <f t="shared" si="11"/>
        <v>0</v>
      </c>
      <c r="I64" s="40">
        <f t="shared" si="11"/>
        <v>0</v>
      </c>
      <c r="J64" s="40">
        <f t="shared" si="11"/>
        <v>0</v>
      </c>
      <c r="K64" s="31"/>
    </row>
    <row r="65" spans="1:11" s="18" customFormat="1" ht="16.5">
      <c r="A65" s="15" t="s">
        <v>10</v>
      </c>
      <c r="B65" s="16" t="s">
        <v>103</v>
      </c>
      <c r="C65" s="17"/>
      <c r="D65" s="40">
        <f t="shared" si="12"/>
        <v>14.4</v>
      </c>
      <c r="E65" s="40">
        <f t="shared" si="13"/>
        <v>14.4</v>
      </c>
      <c r="F65" s="40">
        <f t="shared" si="14"/>
        <v>0</v>
      </c>
      <c r="G65" s="40">
        <f t="shared" si="11"/>
        <v>14.4</v>
      </c>
      <c r="H65" s="40">
        <f t="shared" si="11"/>
        <v>0</v>
      </c>
      <c r="I65" s="40">
        <f t="shared" si="11"/>
        <v>0</v>
      </c>
      <c r="J65" s="40">
        <f t="shared" si="11"/>
        <v>0</v>
      </c>
      <c r="K65" s="31"/>
    </row>
    <row r="66" spans="1:11" s="18" customFormat="1" ht="16.5">
      <c r="A66" s="15" t="s">
        <v>10</v>
      </c>
      <c r="B66" s="16" t="s">
        <v>86</v>
      </c>
      <c r="C66" s="17"/>
      <c r="D66" s="40">
        <f t="shared" si="12"/>
        <v>0.35</v>
      </c>
      <c r="E66" s="40">
        <f t="shared" si="13"/>
        <v>0.35</v>
      </c>
      <c r="F66" s="40">
        <f t="shared" si="14"/>
        <v>0</v>
      </c>
      <c r="G66" s="40">
        <f t="shared" si="11"/>
        <v>0.35</v>
      </c>
      <c r="H66" s="40">
        <f t="shared" si="11"/>
        <v>0</v>
      </c>
      <c r="I66" s="40">
        <f t="shared" si="11"/>
        <v>0</v>
      </c>
      <c r="J66" s="40">
        <f t="shared" si="11"/>
        <v>0</v>
      </c>
      <c r="K66" s="31"/>
    </row>
    <row r="67" spans="1:11" s="18" customFormat="1" ht="16.5">
      <c r="A67" s="15" t="s">
        <v>10</v>
      </c>
      <c r="B67" s="16" t="s">
        <v>87</v>
      </c>
      <c r="C67" s="17"/>
      <c r="D67" s="40">
        <f t="shared" si="12"/>
        <v>0</v>
      </c>
      <c r="E67" s="40">
        <f t="shared" si="13"/>
        <v>0</v>
      </c>
      <c r="F67" s="40">
        <f t="shared" si="14"/>
        <v>0</v>
      </c>
      <c r="G67" s="40">
        <f t="shared" si="11"/>
        <v>0</v>
      </c>
      <c r="H67" s="40">
        <f t="shared" si="11"/>
        <v>0</v>
      </c>
      <c r="I67" s="40">
        <f t="shared" si="11"/>
        <v>0</v>
      </c>
      <c r="J67" s="40">
        <f t="shared" si="11"/>
        <v>0</v>
      </c>
      <c r="K67" s="31"/>
    </row>
    <row r="68" spans="1:11" s="18" customFormat="1" ht="16.5">
      <c r="A68" s="15" t="s">
        <v>10</v>
      </c>
      <c r="B68" s="16" t="s">
        <v>78</v>
      </c>
      <c r="C68" s="17"/>
      <c r="D68" s="40">
        <f t="shared" si="12"/>
        <v>3052.924</v>
      </c>
      <c r="E68" s="40">
        <f t="shared" si="13"/>
        <v>3052.924</v>
      </c>
      <c r="F68" s="40">
        <f t="shared" si="14"/>
        <v>0</v>
      </c>
      <c r="G68" s="40">
        <f t="shared" si="11"/>
        <v>0</v>
      </c>
      <c r="H68" s="40">
        <f t="shared" si="11"/>
        <v>3052.924</v>
      </c>
      <c r="I68" s="40">
        <f t="shared" si="11"/>
        <v>0</v>
      </c>
      <c r="J68" s="40">
        <f t="shared" si="11"/>
        <v>0</v>
      </c>
      <c r="K68" s="31"/>
    </row>
    <row r="69" spans="1:11" s="18" customFormat="1" ht="16.5">
      <c r="A69" s="15" t="s">
        <v>10</v>
      </c>
      <c r="B69" s="16" t="s">
        <v>79</v>
      </c>
      <c r="C69" s="17"/>
      <c r="D69" s="40">
        <f t="shared" si="12"/>
        <v>163.65</v>
      </c>
      <c r="E69" s="40">
        <f t="shared" si="13"/>
        <v>163.65</v>
      </c>
      <c r="F69" s="40">
        <f t="shared" si="14"/>
        <v>0</v>
      </c>
      <c r="G69" s="40">
        <f t="shared" si="11"/>
        <v>0</v>
      </c>
      <c r="H69" s="40">
        <f t="shared" si="11"/>
        <v>163.65</v>
      </c>
      <c r="I69" s="40">
        <f t="shared" si="11"/>
        <v>0</v>
      </c>
      <c r="J69" s="40">
        <f t="shared" si="11"/>
        <v>0</v>
      </c>
      <c r="K69" s="31"/>
    </row>
    <row r="70" spans="1:11" s="71" customFormat="1" ht="17.25">
      <c r="A70" s="66">
        <v>3</v>
      </c>
      <c r="B70" s="67" t="s">
        <v>106</v>
      </c>
      <c r="C70" s="68"/>
      <c r="D70" s="69">
        <f>SUM(D71:D72)</f>
        <v>11684.896</v>
      </c>
      <c r="E70" s="69">
        <f aca="true" t="shared" si="15" ref="E70:J70">SUM(E71:E72)</f>
        <v>11684.896</v>
      </c>
      <c r="F70" s="69">
        <f t="shared" si="15"/>
        <v>0</v>
      </c>
      <c r="G70" s="69">
        <f t="shared" si="15"/>
        <v>1036.99</v>
      </c>
      <c r="H70" s="69">
        <f t="shared" si="15"/>
        <v>10647.906</v>
      </c>
      <c r="I70" s="69">
        <f t="shared" si="15"/>
        <v>0</v>
      </c>
      <c r="J70" s="69">
        <f t="shared" si="15"/>
        <v>0</v>
      </c>
      <c r="K70" s="70"/>
    </row>
    <row r="71" spans="1:11" s="18" customFormat="1" ht="16.5">
      <c r="A71" s="15" t="s">
        <v>10</v>
      </c>
      <c r="B71" s="16" t="s">
        <v>104</v>
      </c>
      <c r="C71" s="17"/>
      <c r="D71" s="40">
        <f>E71</f>
        <v>329.353583</v>
      </c>
      <c r="E71" s="40">
        <f>SUM(G71:J71)</f>
        <v>329.353583</v>
      </c>
      <c r="F71" s="40">
        <f>E71-D71</f>
        <v>0</v>
      </c>
      <c r="G71" s="40">
        <v>230</v>
      </c>
      <c r="H71" s="40">
        <v>99.353583</v>
      </c>
      <c r="I71" s="40"/>
      <c r="J71" s="40"/>
      <c r="K71" s="31"/>
    </row>
    <row r="72" spans="1:11" s="18" customFormat="1" ht="16.5">
      <c r="A72" s="15" t="s">
        <v>10</v>
      </c>
      <c r="B72" s="16" t="s">
        <v>105</v>
      </c>
      <c r="C72" s="17"/>
      <c r="D72" s="40">
        <f>E72</f>
        <v>11355.542417</v>
      </c>
      <c r="E72" s="40">
        <f>SUM(G72:J72)</f>
        <v>11355.542417</v>
      </c>
      <c r="F72" s="40">
        <f>E72-D72</f>
        <v>0</v>
      </c>
      <c r="G72" s="40">
        <v>806.99</v>
      </c>
      <c r="H72" s="40">
        <v>10548.552417</v>
      </c>
      <c r="I72" s="40"/>
      <c r="J72" s="40"/>
      <c r="K72" s="31"/>
    </row>
    <row r="73" spans="1:11" s="8" customFormat="1" ht="19.5" customHeight="1">
      <c r="A73" s="9" t="s">
        <v>88</v>
      </c>
      <c r="B73" s="10" t="s">
        <v>80</v>
      </c>
      <c r="C73" s="11"/>
      <c r="D73" s="38">
        <f>D74+D77</f>
        <v>11496.49121</v>
      </c>
      <c r="E73" s="38">
        <f>E74+E77</f>
        <v>11496.49121</v>
      </c>
      <c r="F73" s="38">
        <f aca="true" t="shared" si="16" ref="F73:F78">E73-D73</f>
        <v>0</v>
      </c>
      <c r="G73" s="38">
        <f>G74+G77</f>
        <v>947.938793</v>
      </c>
      <c r="H73" s="38">
        <f>H74+H77</f>
        <v>10548.552417</v>
      </c>
      <c r="I73" s="38">
        <f>I74+I77</f>
        <v>0</v>
      </c>
      <c r="J73" s="38">
        <f>J74+J77</f>
        <v>0</v>
      </c>
      <c r="K73" s="30"/>
    </row>
    <row r="74" spans="1:11" s="8" customFormat="1" ht="16.5">
      <c r="A74" s="9">
        <v>1</v>
      </c>
      <c r="B74" s="10" t="s">
        <v>81</v>
      </c>
      <c r="C74" s="11"/>
      <c r="D74" s="38">
        <f>SUM(D75:D76)</f>
        <v>10548.552417</v>
      </c>
      <c r="E74" s="38">
        <f>SUM(E75:E76)</f>
        <v>10548.552417</v>
      </c>
      <c r="F74" s="38">
        <f t="shared" si="16"/>
        <v>0</v>
      </c>
      <c r="G74" s="38">
        <f>SUM(G75:G76)</f>
        <v>0</v>
      </c>
      <c r="H74" s="38">
        <f>SUM(H75:H76)</f>
        <v>10548.552417</v>
      </c>
      <c r="I74" s="38">
        <f>SUM(I75:I76)</f>
        <v>0</v>
      </c>
      <c r="J74" s="38">
        <f>SUM(J75:J76)</f>
        <v>0</v>
      </c>
      <c r="K74" s="30"/>
    </row>
    <row r="75" spans="1:10" ht="16.5">
      <c r="A75" s="12" t="s">
        <v>17</v>
      </c>
      <c r="B75" s="13" t="s">
        <v>100</v>
      </c>
      <c r="C75" s="14"/>
      <c r="D75" s="39">
        <f>E75</f>
        <v>10548.552417</v>
      </c>
      <c r="E75" s="39">
        <f>SUM(G75:J75)</f>
        <v>10548.552417</v>
      </c>
      <c r="F75" s="39">
        <f t="shared" si="16"/>
        <v>0</v>
      </c>
      <c r="G75" s="39"/>
      <c r="H75" s="39">
        <v>10548.552417</v>
      </c>
      <c r="I75" s="39"/>
      <c r="J75" s="39"/>
    </row>
    <row r="76" spans="1:10" ht="16.5">
      <c r="A76" s="12" t="s">
        <v>19</v>
      </c>
      <c r="B76" s="13" t="s">
        <v>20</v>
      </c>
      <c r="C76" s="14"/>
      <c r="D76" s="39">
        <f>E76</f>
        <v>0</v>
      </c>
      <c r="E76" s="39">
        <f>SUM(G76:J76)</f>
        <v>0</v>
      </c>
      <c r="F76" s="39">
        <f t="shared" si="16"/>
        <v>0</v>
      </c>
      <c r="G76" s="39"/>
      <c r="H76" s="39"/>
      <c r="I76" s="39"/>
      <c r="J76" s="39"/>
    </row>
    <row r="77" spans="1:11" s="8" customFormat="1" ht="16.5">
      <c r="A77" s="9">
        <v>2</v>
      </c>
      <c r="B77" s="10" t="s">
        <v>21</v>
      </c>
      <c r="C77" s="11"/>
      <c r="D77" s="38">
        <f>SUM(D78:D79)</f>
        <v>947.938793</v>
      </c>
      <c r="E77" s="38">
        <f>SUM(E78:E79)</f>
        <v>947.938793</v>
      </c>
      <c r="F77" s="38">
        <f t="shared" si="16"/>
        <v>0</v>
      </c>
      <c r="G77" s="38">
        <f>SUM(G78:G79)</f>
        <v>947.938793</v>
      </c>
      <c r="H77" s="38">
        <f>SUM(H78:H79)</f>
        <v>0</v>
      </c>
      <c r="I77" s="38">
        <f>SUM(I78:I79)</f>
        <v>0</v>
      </c>
      <c r="J77" s="38">
        <f>SUM(J78:J79)</f>
        <v>0</v>
      </c>
      <c r="K77" s="30"/>
    </row>
    <row r="78" spans="1:11" ht="16.5">
      <c r="A78" s="12" t="s">
        <v>17</v>
      </c>
      <c r="B78" s="13" t="s">
        <v>22</v>
      </c>
      <c r="C78" s="14"/>
      <c r="D78" s="39">
        <f>E78</f>
        <v>0</v>
      </c>
      <c r="E78" s="39">
        <f>SUM(G78:J78)</f>
        <v>0</v>
      </c>
      <c r="F78" s="39">
        <f t="shared" si="16"/>
        <v>0</v>
      </c>
      <c r="G78" s="39"/>
      <c r="H78" s="39"/>
      <c r="I78" s="39"/>
      <c r="J78" s="39"/>
      <c r="K78" s="27">
        <v>-206.264525</v>
      </c>
    </row>
    <row r="79" spans="1:10" ht="16.5">
      <c r="A79" s="12" t="s">
        <v>19</v>
      </c>
      <c r="B79" s="13" t="s">
        <v>23</v>
      </c>
      <c r="C79" s="14"/>
      <c r="D79" s="39">
        <f>E79</f>
        <v>947.938793</v>
      </c>
      <c r="E79" s="39">
        <f aca="true" t="shared" si="17" ref="E79:J79">SUM(E80:E81)</f>
        <v>947.938793</v>
      </c>
      <c r="F79" s="39">
        <f t="shared" si="17"/>
        <v>0</v>
      </c>
      <c r="G79" s="39">
        <f t="shared" si="17"/>
        <v>947.938793</v>
      </c>
      <c r="H79" s="39">
        <f t="shared" si="17"/>
        <v>0</v>
      </c>
      <c r="I79" s="39">
        <f t="shared" si="17"/>
        <v>0</v>
      </c>
      <c r="J79" s="39">
        <f t="shared" si="17"/>
        <v>0</v>
      </c>
    </row>
    <row r="80" spans="1:10" ht="16.5">
      <c r="A80" s="12"/>
      <c r="B80" s="48" t="s">
        <v>90</v>
      </c>
      <c r="C80" s="14"/>
      <c r="D80" s="39">
        <f>E80</f>
        <v>474.086076</v>
      </c>
      <c r="E80" s="39">
        <f>SUM(G80:J80)</f>
        <v>474.086076</v>
      </c>
      <c r="F80" s="39"/>
      <c r="G80" s="39">
        <v>474.086076</v>
      </c>
      <c r="H80" s="39"/>
      <c r="I80" s="39"/>
      <c r="J80" s="39"/>
    </row>
    <row r="81" spans="1:10" ht="16.5">
      <c r="A81" s="25"/>
      <c r="B81" s="49" t="s">
        <v>89</v>
      </c>
      <c r="C81" s="50"/>
      <c r="D81" s="42">
        <f>E81</f>
        <v>473.85271700000004</v>
      </c>
      <c r="E81" s="42">
        <f>SUM(G81:J81)</f>
        <v>473.85271700000004</v>
      </c>
      <c r="F81" s="42"/>
      <c r="G81" s="42">
        <f>947.938793-G80</f>
        <v>473.85271700000004</v>
      </c>
      <c r="H81" s="42"/>
      <c r="I81" s="42"/>
      <c r="J81" s="42"/>
    </row>
    <row r="82" spans="1:15" s="8" customFormat="1" ht="30" customHeight="1">
      <c r="A82" s="51" t="s">
        <v>27</v>
      </c>
      <c r="B82" s="52" t="s">
        <v>65</v>
      </c>
      <c r="C82" s="53"/>
      <c r="D82" s="54">
        <f>D83+D118+D119</f>
        <v>31732.497951999998</v>
      </c>
      <c r="E82" s="54">
        <f>E83+E118+E119</f>
        <v>31732.497951999998</v>
      </c>
      <c r="F82" s="54">
        <f t="shared" si="8"/>
        <v>0</v>
      </c>
      <c r="G82" s="54">
        <f>G83+G118+G119</f>
        <v>28191.838206</v>
      </c>
      <c r="H82" s="54">
        <f>H83+H118+H119</f>
        <v>1364.327141</v>
      </c>
      <c r="I82" s="54">
        <f>I83+I118+I119</f>
        <v>2151.1326050000002</v>
      </c>
      <c r="J82" s="54">
        <f>J83+J118+J119</f>
        <v>25.2</v>
      </c>
      <c r="K82" s="31"/>
      <c r="L82" s="18"/>
      <c r="M82" s="18"/>
      <c r="N82" s="18"/>
      <c r="O82" s="18"/>
    </row>
    <row r="83" spans="1:15" s="8" customFormat="1" ht="16.5">
      <c r="A83" s="55" t="s">
        <v>28</v>
      </c>
      <c r="B83" s="56" t="s">
        <v>29</v>
      </c>
      <c r="C83" s="57"/>
      <c r="D83" s="58">
        <f>D84+D87+D94+D97+D100+D103+D106+D109+D112+D115</f>
        <v>31732.497951999998</v>
      </c>
      <c r="E83" s="58">
        <f>E84+E87+E94+E97+E100+E103+E106+E109+E112+E115</f>
        <v>31732.497951999998</v>
      </c>
      <c r="F83" s="58">
        <f t="shared" si="8"/>
        <v>0</v>
      </c>
      <c r="G83" s="58">
        <f>G84+G87+G94+G97+G100+G103+G106+G109+G112+G115</f>
        <v>28191.838206</v>
      </c>
      <c r="H83" s="58">
        <f>H84+H87+H94+H97+H100+H103+H106+H109+H112+H115</f>
        <v>1364.327141</v>
      </c>
      <c r="I83" s="58">
        <f>I84+I87+I94+I97+I100+I103+I106+I109+I112+I115</f>
        <v>2151.1326050000002</v>
      </c>
      <c r="J83" s="58">
        <f>J84+J87+J94+J97+J100+J103+J106+J109+J112+J115</f>
        <v>25.2</v>
      </c>
      <c r="K83" s="31"/>
      <c r="L83" s="18"/>
      <c r="M83" s="18"/>
      <c r="N83" s="18"/>
      <c r="O83" s="18"/>
    </row>
    <row r="84" spans="1:15" s="8" customFormat="1" ht="28.5" customHeight="1">
      <c r="A84" s="9">
        <v>1</v>
      </c>
      <c r="B84" s="10" t="s">
        <v>108</v>
      </c>
      <c r="C84" s="11"/>
      <c r="D84" s="38">
        <f>D85+D86</f>
        <v>9079.93728</v>
      </c>
      <c r="E84" s="38">
        <f>E85+E86</f>
        <v>9079.93728</v>
      </c>
      <c r="F84" s="38">
        <f t="shared" si="8"/>
        <v>0</v>
      </c>
      <c r="G84" s="38">
        <f>G85+G86</f>
        <v>9079.93728</v>
      </c>
      <c r="H84" s="38">
        <f>H85+H86</f>
        <v>0</v>
      </c>
      <c r="I84" s="38">
        <f>I85+I86</f>
        <v>0</v>
      </c>
      <c r="J84" s="38">
        <f>J85+J86</f>
        <v>0</v>
      </c>
      <c r="K84" s="31"/>
      <c r="L84" s="18"/>
      <c r="M84" s="18"/>
      <c r="N84" s="18"/>
      <c r="O84" s="18"/>
    </row>
    <row r="85" spans="1:15" ht="16.5">
      <c r="A85" s="12" t="s">
        <v>30</v>
      </c>
      <c r="B85" s="13" t="s">
        <v>22</v>
      </c>
      <c r="C85" s="19"/>
      <c r="D85" s="39">
        <f>E85</f>
        <v>6664.192</v>
      </c>
      <c r="E85" s="39">
        <f>SUM(G85:J85)</f>
        <v>6664.192</v>
      </c>
      <c r="F85" s="39">
        <f t="shared" si="8"/>
        <v>0</v>
      </c>
      <c r="G85" s="39">
        <v>6664.192</v>
      </c>
      <c r="H85" s="39">
        <v>0</v>
      </c>
      <c r="I85" s="39">
        <v>0</v>
      </c>
      <c r="J85" s="39">
        <v>0</v>
      </c>
      <c r="K85" s="31"/>
      <c r="L85" s="18"/>
      <c r="M85" s="18"/>
      <c r="N85" s="18"/>
      <c r="O85" s="18"/>
    </row>
    <row r="86" spans="1:15" ht="16.5">
      <c r="A86" s="12" t="s">
        <v>31</v>
      </c>
      <c r="B86" s="13" t="s">
        <v>23</v>
      </c>
      <c r="C86" s="14"/>
      <c r="D86" s="39">
        <f>E86</f>
        <v>2415.74528</v>
      </c>
      <c r="E86" s="39">
        <f>SUM(G86:J86)</f>
        <v>2415.74528</v>
      </c>
      <c r="F86" s="39">
        <f t="shared" si="8"/>
        <v>0</v>
      </c>
      <c r="G86" s="39">
        <v>2415.74528</v>
      </c>
      <c r="H86" s="39">
        <v>0</v>
      </c>
      <c r="I86" s="39">
        <v>0</v>
      </c>
      <c r="J86" s="39"/>
      <c r="K86" s="31"/>
      <c r="L86" s="18"/>
      <c r="M86" s="18"/>
      <c r="N86" s="18"/>
      <c r="O86" s="18"/>
    </row>
    <row r="87" spans="1:15" s="8" customFormat="1" ht="21" customHeight="1">
      <c r="A87" s="9">
        <v>2</v>
      </c>
      <c r="B87" s="10" t="s">
        <v>83</v>
      </c>
      <c r="C87" s="11"/>
      <c r="D87" s="41">
        <f>D88+D92+D93</f>
        <v>0</v>
      </c>
      <c r="E87" s="41">
        <f>E88+E92+E93</f>
        <v>0</v>
      </c>
      <c r="F87" s="38">
        <f t="shared" si="8"/>
        <v>0</v>
      </c>
      <c r="G87" s="41">
        <f>G88+G92+G93</f>
        <v>0</v>
      </c>
      <c r="H87" s="41">
        <f>H88+H92+H93</f>
        <v>0</v>
      </c>
      <c r="I87" s="41">
        <f>I88+I92+I93</f>
        <v>0</v>
      </c>
      <c r="J87" s="41">
        <f>J88+J92+J93</f>
        <v>0</v>
      </c>
      <c r="K87" s="31"/>
      <c r="L87" s="18"/>
      <c r="M87" s="18"/>
      <c r="N87" s="18"/>
      <c r="O87" s="18"/>
    </row>
    <row r="88" spans="1:15" ht="16.5" hidden="1">
      <c r="A88" s="12" t="s">
        <v>32</v>
      </c>
      <c r="B88" s="13" t="s">
        <v>33</v>
      </c>
      <c r="C88" s="19"/>
      <c r="D88" s="39">
        <f aca="true" t="shared" si="18" ref="D88:D93">E88</f>
        <v>0</v>
      </c>
      <c r="E88" s="39">
        <f aca="true" t="shared" si="19" ref="E88:E93">SUM(G88:J88)</f>
        <v>0</v>
      </c>
      <c r="F88" s="39">
        <f t="shared" si="8"/>
        <v>0</v>
      </c>
      <c r="G88" s="39"/>
      <c r="H88" s="39"/>
      <c r="I88" s="39"/>
      <c r="J88" s="39"/>
      <c r="K88" s="31"/>
      <c r="L88" s="18"/>
      <c r="M88" s="18"/>
      <c r="N88" s="18"/>
      <c r="O88" s="18"/>
    </row>
    <row r="89" spans="1:15" ht="16.5" hidden="1">
      <c r="A89" s="12"/>
      <c r="B89" s="13" t="s">
        <v>34</v>
      </c>
      <c r="C89" s="14"/>
      <c r="D89" s="39">
        <f t="shared" si="18"/>
        <v>0</v>
      </c>
      <c r="E89" s="39">
        <f t="shared" si="19"/>
        <v>0</v>
      </c>
      <c r="F89" s="39">
        <f t="shared" si="8"/>
        <v>0</v>
      </c>
      <c r="G89" s="39"/>
      <c r="H89" s="39"/>
      <c r="I89" s="39"/>
      <c r="J89" s="39"/>
      <c r="K89" s="31"/>
      <c r="L89" s="18"/>
      <c r="M89" s="18"/>
      <c r="N89" s="18"/>
      <c r="O89" s="18"/>
    </row>
    <row r="90" spans="1:15" ht="16.5" hidden="1">
      <c r="A90" s="12"/>
      <c r="B90" s="13" t="s">
        <v>35</v>
      </c>
      <c r="C90" s="14"/>
      <c r="D90" s="39">
        <f t="shared" si="18"/>
        <v>0</v>
      </c>
      <c r="E90" s="39">
        <f t="shared" si="19"/>
        <v>0</v>
      </c>
      <c r="F90" s="39">
        <f t="shared" si="8"/>
        <v>0</v>
      </c>
      <c r="G90" s="39"/>
      <c r="H90" s="39"/>
      <c r="I90" s="39"/>
      <c r="J90" s="39"/>
      <c r="K90" s="31"/>
      <c r="L90" s="18"/>
      <c r="M90" s="18"/>
      <c r="N90" s="18"/>
      <c r="O90" s="18"/>
    </row>
    <row r="91" spans="1:15" ht="16.5" hidden="1">
      <c r="A91" s="12"/>
      <c r="B91" s="13" t="s">
        <v>36</v>
      </c>
      <c r="C91" s="14"/>
      <c r="D91" s="39">
        <f t="shared" si="18"/>
        <v>0</v>
      </c>
      <c r="E91" s="39">
        <f t="shared" si="19"/>
        <v>0</v>
      </c>
      <c r="F91" s="39">
        <f t="shared" si="8"/>
        <v>0</v>
      </c>
      <c r="G91" s="39"/>
      <c r="H91" s="39"/>
      <c r="I91" s="39"/>
      <c r="J91" s="39"/>
      <c r="K91" s="31"/>
      <c r="L91" s="18"/>
      <c r="M91" s="18"/>
      <c r="N91" s="18"/>
      <c r="O91" s="18"/>
    </row>
    <row r="92" spans="1:15" ht="16.5" hidden="1">
      <c r="A92" s="12" t="s">
        <v>37</v>
      </c>
      <c r="B92" s="13" t="s">
        <v>38</v>
      </c>
      <c r="C92" s="14"/>
      <c r="D92" s="39">
        <f t="shared" si="18"/>
        <v>0</v>
      </c>
      <c r="E92" s="39">
        <f t="shared" si="19"/>
        <v>0</v>
      </c>
      <c r="F92" s="39">
        <f t="shared" si="8"/>
        <v>0</v>
      </c>
      <c r="G92" s="39"/>
      <c r="H92" s="39"/>
      <c r="I92" s="39"/>
      <c r="J92" s="39"/>
      <c r="K92" s="31"/>
      <c r="L92" s="18"/>
      <c r="M92" s="18"/>
      <c r="N92" s="18"/>
      <c r="O92" s="18"/>
    </row>
    <row r="93" spans="1:15" ht="16.5" hidden="1">
      <c r="A93" s="12" t="s">
        <v>39</v>
      </c>
      <c r="B93" s="13" t="s">
        <v>20</v>
      </c>
      <c r="C93" s="14"/>
      <c r="D93" s="39">
        <f t="shared" si="18"/>
        <v>0</v>
      </c>
      <c r="E93" s="39">
        <f t="shared" si="19"/>
        <v>0</v>
      </c>
      <c r="F93" s="39">
        <f t="shared" si="8"/>
        <v>0</v>
      </c>
      <c r="G93" s="39"/>
      <c r="H93" s="39"/>
      <c r="I93" s="39"/>
      <c r="J93" s="39"/>
      <c r="K93" s="31"/>
      <c r="L93" s="18"/>
      <c r="M93" s="18"/>
      <c r="N93" s="18"/>
      <c r="O93" s="18"/>
    </row>
    <row r="94" spans="1:11" s="8" customFormat="1" ht="30.75" customHeight="1">
      <c r="A94" s="9">
        <v>3</v>
      </c>
      <c r="B94" s="20" t="s">
        <v>107</v>
      </c>
      <c r="C94" s="11"/>
      <c r="D94" s="38">
        <f>D95+D96</f>
        <v>72.528806</v>
      </c>
      <c r="E94" s="38">
        <f>E95+E96</f>
        <v>72.528806</v>
      </c>
      <c r="F94" s="38">
        <f t="shared" si="8"/>
        <v>0</v>
      </c>
      <c r="G94" s="38">
        <f>G95+G96</f>
        <v>72.528806</v>
      </c>
      <c r="H94" s="38">
        <f>H95+H96</f>
        <v>0</v>
      </c>
      <c r="I94" s="38">
        <f>I95+I96</f>
        <v>0</v>
      </c>
      <c r="J94" s="38">
        <f>J95+J96</f>
        <v>0</v>
      </c>
      <c r="K94" s="30"/>
    </row>
    <row r="95" spans="1:15" ht="16.5">
      <c r="A95" s="12" t="s">
        <v>40</v>
      </c>
      <c r="B95" s="13" t="s">
        <v>18</v>
      </c>
      <c r="C95" s="14"/>
      <c r="D95" s="39">
        <f>E95</f>
        <v>0</v>
      </c>
      <c r="E95" s="39">
        <f>SUM(G95:J95)</f>
        <v>0</v>
      </c>
      <c r="F95" s="39">
        <f t="shared" si="8"/>
        <v>0</v>
      </c>
      <c r="G95" s="39"/>
      <c r="H95" s="39"/>
      <c r="I95" s="39"/>
      <c r="J95" s="39"/>
      <c r="K95" s="31"/>
      <c r="L95" s="18"/>
      <c r="M95" s="18"/>
      <c r="N95" s="18"/>
      <c r="O95" s="18"/>
    </row>
    <row r="96" spans="1:15" ht="16.5">
      <c r="A96" s="12" t="s">
        <v>41</v>
      </c>
      <c r="B96" s="13" t="s">
        <v>20</v>
      </c>
      <c r="C96" s="14"/>
      <c r="D96" s="39">
        <f>E96</f>
        <v>72.528806</v>
      </c>
      <c r="E96" s="39">
        <f>SUM(G96:J96)</f>
        <v>72.528806</v>
      </c>
      <c r="F96" s="39">
        <f t="shared" si="8"/>
        <v>0</v>
      </c>
      <c r="G96" s="39">
        <v>72.528806</v>
      </c>
      <c r="H96" s="39"/>
      <c r="I96" s="39"/>
      <c r="J96" s="39"/>
      <c r="K96" s="31"/>
      <c r="L96" s="18"/>
      <c r="M96" s="18"/>
      <c r="N96" s="18"/>
      <c r="O96" s="18"/>
    </row>
    <row r="97" spans="1:11" s="8" customFormat="1" ht="16.5">
      <c r="A97" s="9">
        <v>4</v>
      </c>
      <c r="B97" s="10" t="s">
        <v>42</v>
      </c>
      <c r="C97" s="11"/>
      <c r="D97" s="38">
        <f>D98+D99</f>
        <v>0</v>
      </c>
      <c r="E97" s="38">
        <f>E98+E99</f>
        <v>0</v>
      </c>
      <c r="F97" s="38">
        <f t="shared" si="8"/>
        <v>0</v>
      </c>
      <c r="G97" s="38">
        <f>G98+G99</f>
        <v>0</v>
      </c>
      <c r="H97" s="38">
        <f>H98+H99</f>
        <v>0</v>
      </c>
      <c r="I97" s="38">
        <f>I98+I99</f>
        <v>0</v>
      </c>
      <c r="J97" s="38">
        <f>J98+J99</f>
        <v>0</v>
      </c>
      <c r="K97" s="30"/>
    </row>
    <row r="98" spans="1:10" ht="16.5" hidden="1">
      <c r="A98" s="12" t="s">
        <v>43</v>
      </c>
      <c r="B98" s="13" t="s">
        <v>18</v>
      </c>
      <c r="C98" s="14"/>
      <c r="D98" s="39">
        <f>E98</f>
        <v>0</v>
      </c>
      <c r="E98" s="39">
        <f>SUM(G98:J98)</f>
        <v>0</v>
      </c>
      <c r="F98" s="39">
        <f t="shared" si="8"/>
        <v>0</v>
      </c>
      <c r="G98" s="39"/>
      <c r="H98" s="39"/>
      <c r="I98" s="39"/>
      <c r="J98" s="39"/>
    </row>
    <row r="99" spans="1:10" ht="16.5" hidden="1">
      <c r="A99" s="12" t="s">
        <v>44</v>
      </c>
      <c r="B99" s="13" t="s">
        <v>20</v>
      </c>
      <c r="C99" s="14"/>
      <c r="D99" s="39">
        <f>E99</f>
        <v>0</v>
      </c>
      <c r="E99" s="39">
        <f>SUM(G99:J99)</f>
        <v>0</v>
      </c>
      <c r="F99" s="39">
        <f t="shared" si="8"/>
        <v>0</v>
      </c>
      <c r="G99" s="39"/>
      <c r="H99" s="39"/>
      <c r="I99" s="39"/>
      <c r="J99" s="39"/>
    </row>
    <row r="100" spans="1:11" s="8" customFormat="1" ht="24.75" customHeight="1">
      <c r="A100" s="9">
        <v>5</v>
      </c>
      <c r="B100" s="10" t="s">
        <v>111</v>
      </c>
      <c r="C100" s="11"/>
      <c r="D100" s="38">
        <f>D101+D102</f>
        <v>270.90000000000003</v>
      </c>
      <c r="E100" s="38">
        <f>E101+E102</f>
        <v>270.90000000000003</v>
      </c>
      <c r="F100" s="38">
        <f t="shared" si="8"/>
        <v>0</v>
      </c>
      <c r="G100" s="38">
        <f>G101+G102</f>
        <v>40.6</v>
      </c>
      <c r="H100" s="38">
        <f>H101+H102</f>
        <v>195.3</v>
      </c>
      <c r="I100" s="38">
        <f>I101+I102</f>
        <v>9.8</v>
      </c>
      <c r="J100" s="38">
        <f>J101+J102</f>
        <v>25.2</v>
      </c>
      <c r="K100" s="30"/>
    </row>
    <row r="101" spans="1:10" ht="16.5">
      <c r="A101" s="12" t="s">
        <v>45</v>
      </c>
      <c r="B101" s="13" t="s">
        <v>18</v>
      </c>
      <c r="C101" s="14"/>
      <c r="D101" s="39">
        <f>E101</f>
        <v>0</v>
      </c>
      <c r="E101" s="39">
        <f>SUM(G101:J101)</f>
        <v>0</v>
      </c>
      <c r="F101" s="39">
        <f t="shared" si="8"/>
        <v>0</v>
      </c>
      <c r="G101" s="39"/>
      <c r="H101" s="39"/>
      <c r="I101" s="39"/>
      <c r="J101" s="39"/>
    </row>
    <row r="102" spans="1:10" ht="16.5">
      <c r="A102" s="12" t="s">
        <v>46</v>
      </c>
      <c r="B102" s="13" t="s">
        <v>20</v>
      </c>
      <c r="C102" s="14"/>
      <c r="D102" s="39">
        <f>E102</f>
        <v>270.90000000000003</v>
      </c>
      <c r="E102" s="39">
        <f>SUM(G102:J102)</f>
        <v>270.90000000000003</v>
      </c>
      <c r="F102" s="39">
        <f t="shared" si="8"/>
        <v>0</v>
      </c>
      <c r="G102" s="39">
        <v>40.6</v>
      </c>
      <c r="H102" s="39">
        <v>195.3</v>
      </c>
      <c r="I102" s="39">
        <v>9.8</v>
      </c>
      <c r="J102" s="39">
        <v>25.2</v>
      </c>
    </row>
    <row r="103" spans="1:11" s="8" customFormat="1" ht="24.75" customHeight="1">
      <c r="A103" s="9">
        <v>6</v>
      </c>
      <c r="B103" s="10" t="s">
        <v>109</v>
      </c>
      <c r="C103" s="11"/>
      <c r="D103" s="38">
        <f>D104+D105</f>
        <v>14143.127746</v>
      </c>
      <c r="E103" s="38">
        <f>E104+E105</f>
        <v>14143.127746</v>
      </c>
      <c r="F103" s="38">
        <f t="shared" si="8"/>
        <v>0</v>
      </c>
      <c r="G103" s="38">
        <f>G104+G105</f>
        <v>10832.768</v>
      </c>
      <c r="H103" s="38">
        <f>H104+H105</f>
        <v>1169.027141</v>
      </c>
      <c r="I103" s="38">
        <f>I104+I105</f>
        <v>2141.332605</v>
      </c>
      <c r="J103" s="38">
        <f>J104+J105</f>
        <v>0</v>
      </c>
      <c r="K103" s="30"/>
    </row>
    <row r="104" spans="1:10" ht="16.5">
      <c r="A104" s="12" t="s">
        <v>47</v>
      </c>
      <c r="B104" s="13" t="s">
        <v>18</v>
      </c>
      <c r="C104" s="14"/>
      <c r="D104" s="39">
        <f>E104</f>
        <v>1479.76381</v>
      </c>
      <c r="E104" s="39">
        <f>SUM(G104:J104)</f>
        <v>1479.76381</v>
      </c>
      <c r="F104" s="39">
        <f t="shared" si="8"/>
        <v>0</v>
      </c>
      <c r="G104" s="39"/>
      <c r="H104" s="39"/>
      <c r="I104" s="39">
        <v>1479.76381</v>
      </c>
      <c r="J104" s="39"/>
    </row>
    <row r="105" spans="1:10" ht="16.5">
      <c r="A105" s="12" t="s">
        <v>48</v>
      </c>
      <c r="B105" s="13" t="s">
        <v>20</v>
      </c>
      <c r="C105" s="14"/>
      <c r="D105" s="39">
        <f>E105</f>
        <v>12663.363936</v>
      </c>
      <c r="E105" s="39">
        <f>SUM(G105:J105)</f>
        <v>12663.363936</v>
      </c>
      <c r="F105" s="39">
        <f t="shared" si="8"/>
        <v>0</v>
      </c>
      <c r="G105" s="39">
        <v>10832.768</v>
      </c>
      <c r="H105" s="39">
        <v>1169.027141</v>
      </c>
      <c r="I105" s="39">
        <v>661.568795</v>
      </c>
      <c r="J105" s="39"/>
    </row>
    <row r="106" spans="1:11" s="8" customFormat="1" ht="24.75" customHeight="1">
      <c r="A106" s="9">
        <v>7</v>
      </c>
      <c r="B106" s="10" t="s">
        <v>110</v>
      </c>
      <c r="C106" s="11"/>
      <c r="D106" s="38">
        <f>D107+D108</f>
        <v>8166.00412</v>
      </c>
      <c r="E106" s="38">
        <f>E107+E108</f>
        <v>8166.00412</v>
      </c>
      <c r="F106" s="38">
        <f t="shared" si="8"/>
        <v>0</v>
      </c>
      <c r="G106" s="38">
        <f>G107+G108</f>
        <v>8166.00412</v>
      </c>
      <c r="H106" s="38">
        <f>H107+H108</f>
        <v>0</v>
      </c>
      <c r="I106" s="38">
        <f>I107+I108</f>
        <v>0</v>
      </c>
      <c r="J106" s="38">
        <f>J107+J108</f>
        <v>0</v>
      </c>
      <c r="K106" s="30"/>
    </row>
    <row r="107" spans="1:10" ht="16.5">
      <c r="A107" s="12" t="s">
        <v>49</v>
      </c>
      <c r="B107" s="13" t="s">
        <v>18</v>
      </c>
      <c r="C107" s="19"/>
      <c r="D107" s="39">
        <f>E107</f>
        <v>0</v>
      </c>
      <c r="E107" s="39">
        <f>SUM(G107:J107)</f>
        <v>0</v>
      </c>
      <c r="F107" s="39">
        <f t="shared" si="8"/>
        <v>0</v>
      </c>
      <c r="G107" s="39"/>
      <c r="H107" s="39"/>
      <c r="I107" s="39"/>
      <c r="J107" s="39">
        <v>0</v>
      </c>
    </row>
    <row r="108" spans="1:10" ht="16.5">
      <c r="A108" s="12" t="s">
        <v>50</v>
      </c>
      <c r="B108" s="13" t="s">
        <v>51</v>
      </c>
      <c r="C108" s="19"/>
      <c r="D108" s="39">
        <f>E108</f>
        <v>8166.00412</v>
      </c>
      <c r="E108" s="39">
        <f>SUM(G108:J108)</f>
        <v>8166.00412</v>
      </c>
      <c r="F108" s="39">
        <f t="shared" si="8"/>
        <v>0</v>
      </c>
      <c r="G108" s="39">
        <v>8166.00412</v>
      </c>
      <c r="H108" s="39"/>
      <c r="I108" s="39"/>
      <c r="J108" s="39"/>
    </row>
    <row r="109" spans="1:11" s="8" customFormat="1" ht="16.5" hidden="1">
      <c r="A109" s="9">
        <v>8</v>
      </c>
      <c r="B109" s="10" t="s">
        <v>52</v>
      </c>
      <c r="C109" s="21"/>
      <c r="D109" s="38">
        <f>D110+D111</f>
        <v>0</v>
      </c>
      <c r="E109" s="38">
        <f>E110+E111</f>
        <v>0</v>
      </c>
      <c r="F109" s="38">
        <f aca="true" t="shared" si="20" ref="F109:F126">E109-D109</f>
        <v>0</v>
      </c>
      <c r="G109" s="38">
        <f>G110+G111</f>
        <v>0</v>
      </c>
      <c r="H109" s="38">
        <f>H110+H111</f>
        <v>0</v>
      </c>
      <c r="I109" s="38">
        <f>I110+I111</f>
        <v>0</v>
      </c>
      <c r="J109" s="38">
        <f>J110+J111</f>
        <v>0</v>
      </c>
      <c r="K109" s="30"/>
    </row>
    <row r="110" spans="1:10" ht="16.5" hidden="1">
      <c r="A110" s="12" t="s">
        <v>53</v>
      </c>
      <c r="B110" s="13" t="s">
        <v>18</v>
      </c>
      <c r="C110" s="19"/>
      <c r="D110" s="39">
        <f>E110</f>
        <v>0</v>
      </c>
      <c r="E110" s="39">
        <f>SUM(G110:J110)</f>
        <v>0</v>
      </c>
      <c r="F110" s="39">
        <f t="shared" si="20"/>
        <v>0</v>
      </c>
      <c r="G110" s="39"/>
      <c r="H110" s="39"/>
      <c r="I110" s="39"/>
      <c r="J110" s="39"/>
    </row>
    <row r="111" spans="1:10" ht="16.5" hidden="1">
      <c r="A111" s="12" t="s">
        <v>54</v>
      </c>
      <c r="B111" s="13" t="s">
        <v>20</v>
      </c>
      <c r="C111" s="19"/>
      <c r="D111" s="39">
        <f>E111</f>
        <v>0</v>
      </c>
      <c r="E111" s="39">
        <f>SUM(G111:J111)</f>
        <v>0</v>
      </c>
      <c r="F111" s="39">
        <f t="shared" si="20"/>
        <v>0</v>
      </c>
      <c r="G111" s="39"/>
      <c r="H111" s="39"/>
      <c r="I111" s="39"/>
      <c r="J111" s="39"/>
    </row>
    <row r="112" spans="1:11" s="8" customFormat="1" ht="16.5" hidden="1">
      <c r="A112" s="9">
        <v>9</v>
      </c>
      <c r="B112" s="10" t="s">
        <v>55</v>
      </c>
      <c r="C112" s="21"/>
      <c r="D112" s="38">
        <f>D113+D114</f>
        <v>0</v>
      </c>
      <c r="E112" s="38">
        <f>E113+E114</f>
        <v>0</v>
      </c>
      <c r="F112" s="38">
        <f t="shared" si="20"/>
        <v>0</v>
      </c>
      <c r="G112" s="38">
        <f>G113+G114</f>
        <v>0</v>
      </c>
      <c r="H112" s="38">
        <f>H113+H114</f>
        <v>0</v>
      </c>
      <c r="I112" s="38">
        <f>I113+I114</f>
        <v>0</v>
      </c>
      <c r="J112" s="38">
        <f>J113+J114</f>
        <v>0</v>
      </c>
      <c r="K112" s="30"/>
    </row>
    <row r="113" spans="1:10" ht="16.5" hidden="1">
      <c r="A113" s="12" t="s">
        <v>56</v>
      </c>
      <c r="B113" s="13" t="s">
        <v>18</v>
      </c>
      <c r="C113" s="19"/>
      <c r="D113" s="39">
        <f>E113</f>
        <v>0</v>
      </c>
      <c r="E113" s="39">
        <f>SUM(G113:J113)</f>
        <v>0</v>
      </c>
      <c r="F113" s="39">
        <f t="shared" si="20"/>
        <v>0</v>
      </c>
      <c r="G113" s="39"/>
      <c r="H113" s="39"/>
      <c r="I113" s="39"/>
      <c r="J113" s="39"/>
    </row>
    <row r="114" spans="1:10" ht="16.5" hidden="1">
      <c r="A114" s="12" t="s">
        <v>57</v>
      </c>
      <c r="B114" s="13" t="s">
        <v>20</v>
      </c>
      <c r="C114" s="19"/>
      <c r="D114" s="39">
        <f>E114</f>
        <v>0</v>
      </c>
      <c r="E114" s="39">
        <f>SUM(G114:J114)</f>
        <v>0</v>
      </c>
      <c r="F114" s="39">
        <f t="shared" si="20"/>
        <v>0</v>
      </c>
      <c r="G114" s="39"/>
      <c r="H114" s="39"/>
      <c r="I114" s="39"/>
      <c r="J114" s="39"/>
    </row>
    <row r="115" spans="1:11" s="8" customFormat="1" ht="16.5" hidden="1">
      <c r="A115" s="9">
        <v>10</v>
      </c>
      <c r="B115" s="10" t="s">
        <v>58</v>
      </c>
      <c r="C115" s="21"/>
      <c r="D115" s="38">
        <f>SUM(D116:D117)</f>
        <v>0</v>
      </c>
      <c r="E115" s="38">
        <f>SUM(E116:E117)</f>
        <v>0</v>
      </c>
      <c r="F115" s="38">
        <f t="shared" si="20"/>
        <v>0</v>
      </c>
      <c r="G115" s="38">
        <f>SUM(G116:G117)</f>
        <v>0</v>
      </c>
      <c r="H115" s="38">
        <f>SUM(H116:H117)</f>
        <v>0</v>
      </c>
      <c r="I115" s="38">
        <f>SUM(I116:I117)</f>
        <v>0</v>
      </c>
      <c r="J115" s="38">
        <f>SUM(J116:J117)</f>
        <v>0</v>
      </c>
      <c r="K115" s="30"/>
    </row>
    <row r="116" spans="1:10" ht="16.5" hidden="1">
      <c r="A116" s="22" t="s">
        <v>59</v>
      </c>
      <c r="B116" s="23" t="s">
        <v>18</v>
      </c>
      <c r="C116" s="19"/>
      <c r="D116" s="39">
        <f>E116</f>
        <v>0</v>
      </c>
      <c r="E116" s="39">
        <f>SUM(G116:J116)</f>
        <v>0</v>
      </c>
      <c r="F116" s="39">
        <f t="shared" si="20"/>
        <v>0</v>
      </c>
      <c r="G116" s="39"/>
      <c r="H116" s="39"/>
      <c r="I116" s="39"/>
      <c r="J116" s="39"/>
    </row>
    <row r="117" spans="1:10" ht="16.5" hidden="1">
      <c r="A117" s="24" t="s">
        <v>60</v>
      </c>
      <c r="B117" s="23" t="s">
        <v>20</v>
      </c>
      <c r="C117" s="19"/>
      <c r="D117" s="39">
        <f>E117</f>
        <v>0</v>
      </c>
      <c r="E117" s="39">
        <f>SUM(G117:J117)</f>
        <v>0</v>
      </c>
      <c r="F117" s="39">
        <f t="shared" si="20"/>
        <v>0</v>
      </c>
      <c r="G117" s="39"/>
      <c r="H117" s="39"/>
      <c r="I117" s="39"/>
      <c r="J117" s="39"/>
    </row>
    <row r="118" spans="1:11" s="8" customFormat="1" ht="16.5">
      <c r="A118" s="9" t="s">
        <v>16</v>
      </c>
      <c r="B118" s="10" t="s">
        <v>61</v>
      </c>
      <c r="C118" s="21"/>
      <c r="D118" s="41">
        <f>E118</f>
        <v>0</v>
      </c>
      <c r="E118" s="41">
        <f>SUM(G118:J118)</f>
        <v>0</v>
      </c>
      <c r="F118" s="38">
        <f t="shared" si="20"/>
        <v>0</v>
      </c>
      <c r="G118" s="41"/>
      <c r="H118" s="41"/>
      <c r="I118" s="41"/>
      <c r="J118" s="41"/>
      <c r="K118" s="30"/>
    </row>
    <row r="119" spans="1:11" s="8" customFormat="1" ht="16.5">
      <c r="A119" s="43" t="s">
        <v>24</v>
      </c>
      <c r="B119" s="44" t="s">
        <v>62</v>
      </c>
      <c r="C119" s="45"/>
      <c r="D119" s="46">
        <f>E119</f>
        <v>0</v>
      </c>
      <c r="E119" s="46">
        <f>SUM(G119:J119)</f>
        <v>0</v>
      </c>
      <c r="F119" s="47">
        <f t="shared" si="20"/>
        <v>0</v>
      </c>
      <c r="G119" s="46"/>
      <c r="H119" s="46"/>
      <c r="I119" s="46"/>
      <c r="J119" s="46"/>
      <c r="K119" s="30"/>
    </row>
    <row r="120" spans="1:15" s="8" customFormat="1" ht="26.25" customHeight="1">
      <c r="A120" s="51" t="s">
        <v>91</v>
      </c>
      <c r="B120" s="52" t="s">
        <v>95</v>
      </c>
      <c r="C120" s="53"/>
      <c r="D120" s="54"/>
      <c r="E120" s="54"/>
      <c r="F120" s="54"/>
      <c r="G120" s="54"/>
      <c r="H120" s="54"/>
      <c r="I120" s="54"/>
      <c r="J120" s="54"/>
      <c r="K120" s="31"/>
      <c r="L120" s="18"/>
      <c r="M120" s="18"/>
      <c r="N120" s="18"/>
      <c r="O120" s="18"/>
    </row>
    <row r="121" spans="1:10" ht="16.5">
      <c r="A121" s="12" t="s">
        <v>99</v>
      </c>
      <c r="B121" s="13" t="s">
        <v>92</v>
      </c>
      <c r="C121" s="19"/>
      <c r="D121" s="39">
        <f aca="true" t="shared" si="21" ref="D121:D126">E121</f>
        <v>50811.228302999996</v>
      </c>
      <c r="E121" s="39">
        <f aca="true" t="shared" si="22" ref="E121:E126">SUM(G121:J121)</f>
        <v>50811.228302999996</v>
      </c>
      <c r="F121" s="39">
        <f t="shared" si="20"/>
        <v>0</v>
      </c>
      <c r="G121" s="39">
        <v>0</v>
      </c>
      <c r="H121" s="39">
        <v>42433.365228</v>
      </c>
      <c r="I121" s="39">
        <v>0.069563</v>
      </c>
      <c r="J121" s="39">
        <v>8377.793512</v>
      </c>
    </row>
    <row r="122" spans="1:10" ht="16.5">
      <c r="A122" s="12" t="s">
        <v>99</v>
      </c>
      <c r="B122" s="13" t="s">
        <v>93</v>
      </c>
      <c r="C122" s="19"/>
      <c r="D122" s="39">
        <f t="shared" si="21"/>
        <v>24551.600527</v>
      </c>
      <c r="E122" s="39">
        <f t="shared" si="22"/>
        <v>24551.600527</v>
      </c>
      <c r="F122" s="39">
        <f t="shared" si="20"/>
        <v>0</v>
      </c>
      <c r="G122" s="39">
        <v>0</v>
      </c>
      <c r="H122" s="39">
        <v>20118.048365</v>
      </c>
      <c r="I122" s="39">
        <v>0</v>
      </c>
      <c r="J122" s="39">
        <v>4433.552162</v>
      </c>
    </row>
    <row r="123" spans="1:10" ht="16.5">
      <c r="A123" s="12" t="s">
        <v>99</v>
      </c>
      <c r="B123" s="13" t="s">
        <v>94</v>
      </c>
      <c r="C123" s="19"/>
      <c r="D123" s="39">
        <f t="shared" si="21"/>
        <v>26259.627776000005</v>
      </c>
      <c r="E123" s="39">
        <f>SUM(G123:J123)</f>
        <v>26259.627776000005</v>
      </c>
      <c r="F123" s="39">
        <f>E123-D123</f>
        <v>0</v>
      </c>
      <c r="G123" s="39">
        <f>G121-G122</f>
        <v>0</v>
      </c>
      <c r="H123" s="39">
        <f>H121-H122</f>
        <v>22315.316863000004</v>
      </c>
      <c r="I123" s="39">
        <f>I121-I122</f>
        <v>0.069563</v>
      </c>
      <c r="J123" s="39">
        <f>J121-J122</f>
        <v>3944.2413500000002</v>
      </c>
    </row>
    <row r="124" spans="1:10" ht="16.5">
      <c r="A124" s="12"/>
      <c r="B124" s="48" t="s">
        <v>98</v>
      </c>
      <c r="C124" s="19"/>
      <c r="D124" s="39">
        <f t="shared" si="21"/>
        <v>3388.333874</v>
      </c>
      <c r="E124" s="39">
        <f>SUM(G124:J124)</f>
        <v>3388.333874</v>
      </c>
      <c r="F124" s="39">
        <f>E124-D124</f>
        <v>0</v>
      </c>
      <c r="G124" s="39">
        <v>0</v>
      </c>
      <c r="H124" s="39">
        <v>2227.996604</v>
      </c>
      <c r="I124" s="39">
        <v>0</v>
      </c>
      <c r="J124" s="39">
        <v>1160.33727</v>
      </c>
    </row>
    <row r="125" spans="1:10" ht="16.5">
      <c r="A125" s="12"/>
      <c r="B125" s="48" t="s">
        <v>96</v>
      </c>
      <c r="C125" s="19"/>
      <c r="D125" s="39">
        <f t="shared" si="21"/>
        <v>21734.532850000003</v>
      </c>
      <c r="E125" s="39">
        <f>SUM(G125:J125)</f>
        <v>21734.532850000003</v>
      </c>
      <c r="F125" s="39">
        <f>E125-D125</f>
        <v>0</v>
      </c>
      <c r="G125" s="39">
        <f>G123-G126-G124</f>
        <v>0</v>
      </c>
      <c r="H125" s="39">
        <f>H123-H126-H124</f>
        <v>19085.786770000002</v>
      </c>
      <c r="I125" s="39">
        <f>I123-I126-I124</f>
        <v>0.069563</v>
      </c>
      <c r="J125" s="39">
        <f>J123-J126-J124</f>
        <v>2648.6765170000003</v>
      </c>
    </row>
    <row r="126" spans="1:10" ht="16.5">
      <c r="A126" s="25"/>
      <c r="B126" s="49" t="s">
        <v>97</v>
      </c>
      <c r="C126" s="72"/>
      <c r="D126" s="42">
        <f t="shared" si="21"/>
        <v>1136.761052</v>
      </c>
      <c r="E126" s="42">
        <f t="shared" si="22"/>
        <v>1136.761052</v>
      </c>
      <c r="F126" s="42">
        <f t="shared" si="20"/>
        <v>0</v>
      </c>
      <c r="G126" s="42">
        <v>0</v>
      </c>
      <c r="H126" s="42">
        <v>1001.533489</v>
      </c>
      <c r="I126" s="42">
        <v>0</v>
      </c>
      <c r="J126" s="42">
        <v>135.227563</v>
      </c>
    </row>
  </sheetData>
  <sheetProtection/>
  <mergeCells count="12">
    <mergeCell ref="D11:J11"/>
    <mergeCell ref="D12:D14"/>
    <mergeCell ref="E12:E14"/>
    <mergeCell ref="F12:F14"/>
    <mergeCell ref="A6:G6"/>
    <mergeCell ref="B9:G9"/>
    <mergeCell ref="A5:J5"/>
    <mergeCell ref="A7:J7"/>
    <mergeCell ref="A8:J8"/>
    <mergeCell ref="B11:C14"/>
    <mergeCell ref="A11:A14"/>
    <mergeCell ref="G12:J13"/>
  </mergeCells>
  <printOptions horizontalCentered="1"/>
  <pageMargins left="0.236220472440945" right="0.15748031496063" top="0.68" bottom="0.47244094488189" header="0.15748031496063" footer="0.196850393700787"/>
  <pageSetup horizontalDpi="600" verticalDpi="600" orientation="portrait" paperSize="9" scale="72" r:id="rId1"/>
  <headerFooter>
    <oddFooter>&amp;C&amp;11&amp;A - 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="85" zoomScaleNormal="85" zoomScalePageLayoutView="0" workbookViewId="0" topLeftCell="A4">
      <selection activeCell="E15" sqref="E15"/>
    </sheetView>
  </sheetViews>
  <sheetFormatPr defaultColWidth="8.88671875" defaultRowHeight="16.5"/>
  <cols>
    <col min="1" max="1" width="5.10546875" style="0" customWidth="1"/>
    <col min="2" max="2" width="35.3359375" style="0" customWidth="1"/>
    <col min="3" max="3" width="10.77734375" style="0" customWidth="1"/>
    <col min="4" max="4" width="13.6640625" style="35" customWidth="1"/>
    <col min="5" max="5" width="13.4453125" style="35" customWidth="1"/>
    <col min="6" max="6" width="6.5546875" style="35" customWidth="1"/>
    <col min="7" max="7" width="22.99609375" style="35" customWidth="1"/>
    <col min="8" max="9" width="9.6640625" style="35" hidden="1" customWidth="1"/>
    <col min="10" max="10" width="1.99609375" style="35" hidden="1" customWidth="1"/>
    <col min="11" max="11" width="10.6640625" style="27" bestFit="1" customWidth="1"/>
    <col min="13" max="13" width="10.6640625" style="0" bestFit="1" customWidth="1"/>
  </cols>
  <sheetData>
    <row r="1" spans="1:7" ht="8.25" customHeight="1">
      <c r="A1" s="1"/>
      <c r="C1" s="2"/>
      <c r="D1" s="63"/>
      <c r="G1" s="33"/>
    </row>
    <row r="2" spans="1:11" ht="24.75" customHeight="1">
      <c r="A2" s="1"/>
      <c r="C2" s="2"/>
      <c r="D2" s="63"/>
      <c r="G2" s="65" t="s">
        <v>84</v>
      </c>
      <c r="K2"/>
    </row>
    <row r="3" spans="2:3" ht="24.75" customHeight="1">
      <c r="B3" s="3" t="s">
        <v>0</v>
      </c>
      <c r="C3" s="4"/>
    </row>
    <row r="4" spans="2:3" ht="16.5">
      <c r="B4" s="5" t="s">
        <v>1</v>
      </c>
      <c r="C4" s="4"/>
    </row>
    <row r="5" spans="1:10" ht="54.75" customHeight="1">
      <c r="A5" s="98" t="s">
        <v>113</v>
      </c>
      <c r="B5" s="98"/>
      <c r="C5" s="98"/>
      <c r="D5" s="98"/>
      <c r="E5" s="98"/>
      <c r="F5" s="98"/>
      <c r="G5" s="98"/>
      <c r="H5" s="98"/>
      <c r="I5" s="98"/>
      <c r="J5" s="98"/>
    </row>
    <row r="6" spans="1:7" ht="16.5" hidden="1">
      <c r="A6" s="96" t="s">
        <v>2</v>
      </c>
      <c r="B6" s="96"/>
      <c r="C6" s="96"/>
      <c r="D6" s="96"/>
      <c r="E6" s="96"/>
      <c r="F6" s="96"/>
      <c r="G6" s="96"/>
    </row>
    <row r="7" spans="1:10" ht="23.25" customHeight="1">
      <c r="A7" s="99" t="s">
        <v>112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ht="20.25" customHeight="1">
      <c r="A8" s="99" t="s">
        <v>2</v>
      </c>
      <c r="B8" s="99"/>
      <c r="C8" s="99"/>
      <c r="D8" s="99"/>
      <c r="E8" s="99"/>
      <c r="F8" s="99"/>
      <c r="G8" s="99"/>
      <c r="H8" s="99"/>
      <c r="I8" s="99"/>
      <c r="J8" s="99"/>
    </row>
    <row r="9" spans="1:7" ht="42" customHeight="1" hidden="1">
      <c r="A9" s="6"/>
      <c r="B9" s="97"/>
      <c r="C9" s="97"/>
      <c r="D9" s="97"/>
      <c r="E9" s="97"/>
      <c r="F9" s="97"/>
      <c r="G9" s="97"/>
    </row>
    <row r="10" spans="1:7" ht="30.75" customHeight="1">
      <c r="A10" s="89"/>
      <c r="B10" s="90"/>
      <c r="C10" s="90"/>
      <c r="D10" s="91"/>
      <c r="E10" s="91"/>
      <c r="F10" s="91"/>
      <c r="G10" s="92" t="s">
        <v>63</v>
      </c>
    </row>
    <row r="11" spans="1:11" s="7" customFormat="1" ht="36" customHeight="1" hidden="1">
      <c r="A11" s="73" t="s">
        <v>3</v>
      </c>
      <c r="B11" s="74" t="s">
        <v>4</v>
      </c>
      <c r="C11" s="75"/>
      <c r="D11" s="110" t="s">
        <v>70</v>
      </c>
      <c r="E11" s="110"/>
      <c r="F11" s="110"/>
      <c r="G11" s="110"/>
      <c r="H11" s="110"/>
      <c r="I11" s="110"/>
      <c r="J11" s="110"/>
      <c r="K11" s="28"/>
    </row>
    <row r="12" spans="1:11" s="7" customFormat="1" ht="30" customHeight="1">
      <c r="A12" s="111" t="s">
        <v>3</v>
      </c>
      <c r="B12" s="111" t="s">
        <v>4</v>
      </c>
      <c r="C12" s="111"/>
      <c r="D12" s="109" t="s">
        <v>66</v>
      </c>
      <c r="E12" s="109" t="s">
        <v>67</v>
      </c>
      <c r="F12" s="109" t="s">
        <v>68</v>
      </c>
      <c r="G12" s="109" t="s">
        <v>69</v>
      </c>
      <c r="H12" s="76"/>
      <c r="I12" s="76"/>
      <c r="J12" s="77"/>
      <c r="K12" s="28"/>
    </row>
    <row r="13" spans="1:11" s="7" customFormat="1" ht="35.25" customHeight="1">
      <c r="A13" s="111"/>
      <c r="B13" s="111"/>
      <c r="C13" s="111"/>
      <c r="D13" s="109"/>
      <c r="E13" s="109"/>
      <c r="F13" s="109"/>
      <c r="G13" s="109"/>
      <c r="H13" s="78"/>
      <c r="I13" s="78"/>
      <c r="J13" s="79"/>
      <c r="K13" s="28"/>
    </row>
    <row r="14" spans="1:11" s="26" customFormat="1" ht="52.5" customHeight="1">
      <c r="A14" s="111"/>
      <c r="B14" s="111"/>
      <c r="C14" s="111"/>
      <c r="D14" s="109"/>
      <c r="E14" s="109"/>
      <c r="F14" s="109"/>
      <c r="G14" s="64" t="s">
        <v>5</v>
      </c>
      <c r="H14" s="88"/>
      <c r="I14" s="64"/>
      <c r="J14" s="64"/>
      <c r="K14" s="29"/>
    </row>
    <row r="15" spans="1:11" s="8" customFormat="1" ht="27" customHeight="1">
      <c r="A15" s="59" t="s">
        <v>6</v>
      </c>
      <c r="B15" s="60" t="s">
        <v>64</v>
      </c>
      <c r="C15" s="61"/>
      <c r="D15" s="62"/>
      <c r="E15" s="62"/>
      <c r="F15" s="62"/>
      <c r="G15" s="54"/>
      <c r="H15" s="54"/>
      <c r="I15" s="54"/>
      <c r="J15" s="54"/>
      <c r="K15" s="30"/>
    </row>
    <row r="16" spans="1:11" s="8" customFormat="1" ht="19.5" customHeight="1">
      <c r="A16" s="9" t="s">
        <v>7</v>
      </c>
      <c r="B16" s="10" t="s">
        <v>8</v>
      </c>
      <c r="C16" s="11"/>
      <c r="D16" s="38">
        <f>D17+D22</f>
        <v>9446.524419000001</v>
      </c>
      <c r="E16" s="38">
        <f>E17+E22</f>
        <v>9446.524419000001</v>
      </c>
      <c r="F16" s="38">
        <f aca="true" t="shared" si="0" ref="F16:F69">E16-D16</f>
        <v>0</v>
      </c>
      <c r="G16" s="38">
        <f>G17+G22</f>
        <v>9446.524419000001</v>
      </c>
      <c r="H16" s="38"/>
      <c r="I16" s="38"/>
      <c r="J16" s="38"/>
      <c r="K16" s="30"/>
    </row>
    <row r="17" spans="1:10" ht="16.5">
      <c r="A17" s="12">
        <v>1</v>
      </c>
      <c r="B17" s="13" t="s">
        <v>9</v>
      </c>
      <c r="C17" s="14"/>
      <c r="D17" s="39">
        <f>SUM(D18:D21)</f>
        <v>68</v>
      </c>
      <c r="E17" s="39">
        <f>SUM(E18:E21)</f>
        <v>68</v>
      </c>
      <c r="F17" s="39">
        <f t="shared" si="0"/>
        <v>0</v>
      </c>
      <c r="G17" s="39">
        <f>SUM(G18:G21)</f>
        <v>68</v>
      </c>
      <c r="H17" s="39"/>
      <c r="I17" s="39"/>
      <c r="J17" s="39"/>
    </row>
    <row r="18" spans="1:11" s="18" customFormat="1" ht="16.5" hidden="1">
      <c r="A18" s="15" t="s">
        <v>10</v>
      </c>
      <c r="B18" s="16" t="s">
        <v>74</v>
      </c>
      <c r="C18" s="17"/>
      <c r="D18" s="40">
        <f>E18</f>
        <v>0</v>
      </c>
      <c r="E18" s="40">
        <f>SUM(G18:J18)</f>
        <v>0</v>
      </c>
      <c r="F18" s="40">
        <f t="shared" si="0"/>
        <v>0</v>
      </c>
      <c r="G18" s="40"/>
      <c r="H18" s="40"/>
      <c r="I18" s="40"/>
      <c r="J18" s="40"/>
      <c r="K18" s="31"/>
    </row>
    <row r="19" spans="1:11" s="18" customFormat="1" ht="16.5">
      <c r="A19" s="15" t="s">
        <v>10</v>
      </c>
      <c r="B19" s="16" t="s">
        <v>11</v>
      </c>
      <c r="C19" s="17"/>
      <c r="D19" s="40">
        <f>E19</f>
        <v>68</v>
      </c>
      <c r="E19" s="40">
        <f>SUM(G19:J19)</f>
        <v>68</v>
      </c>
      <c r="F19" s="40">
        <f t="shared" si="0"/>
        <v>0</v>
      </c>
      <c r="G19" s="40">
        <v>68</v>
      </c>
      <c r="H19" s="40"/>
      <c r="I19" s="40"/>
      <c r="J19" s="40"/>
      <c r="K19" s="31"/>
    </row>
    <row r="20" spans="1:10" ht="16.5" hidden="1">
      <c r="A20" s="12" t="s">
        <v>10</v>
      </c>
      <c r="B20" s="13"/>
      <c r="C20" s="14"/>
      <c r="D20" s="39">
        <f>E20</f>
        <v>0</v>
      </c>
      <c r="E20" s="39">
        <f>SUM(G20:J20)</f>
        <v>0</v>
      </c>
      <c r="F20" s="39">
        <f t="shared" si="0"/>
        <v>0</v>
      </c>
      <c r="G20" s="39"/>
      <c r="H20" s="39"/>
      <c r="I20" s="39"/>
      <c r="J20" s="39"/>
    </row>
    <row r="21" spans="1:10" ht="16.5" hidden="1">
      <c r="A21" s="12" t="s">
        <v>10</v>
      </c>
      <c r="B21" s="13" t="s">
        <v>12</v>
      </c>
      <c r="C21" s="14"/>
      <c r="D21" s="39">
        <f>E21</f>
        <v>0</v>
      </c>
      <c r="E21" s="39">
        <f>SUM(G21:J21)</f>
        <v>0</v>
      </c>
      <c r="F21" s="39">
        <f t="shared" si="0"/>
        <v>0</v>
      </c>
      <c r="G21" s="39"/>
      <c r="H21" s="39"/>
      <c r="I21" s="39"/>
      <c r="J21" s="39"/>
    </row>
    <row r="22" spans="1:10" ht="16.5">
      <c r="A22" s="12">
        <v>2</v>
      </c>
      <c r="B22" s="13" t="s">
        <v>13</v>
      </c>
      <c r="C22" s="14"/>
      <c r="D22" s="39">
        <f>SUM(D23:D33)</f>
        <v>9378.524419000001</v>
      </c>
      <c r="E22" s="39">
        <f>SUM(E23:E33)</f>
        <v>9378.524419000001</v>
      </c>
      <c r="F22" s="39">
        <f t="shared" si="0"/>
        <v>0</v>
      </c>
      <c r="G22" s="39">
        <f>SUM(G23:G33)</f>
        <v>9378.524419000001</v>
      </c>
      <c r="H22" s="39"/>
      <c r="I22" s="39"/>
      <c r="J22" s="39"/>
    </row>
    <row r="23" spans="1:11" s="18" customFormat="1" ht="16.5">
      <c r="A23" s="15" t="s">
        <v>10</v>
      </c>
      <c r="B23" s="16" t="s">
        <v>14</v>
      </c>
      <c r="C23" s="17"/>
      <c r="D23" s="40">
        <f aca="true" t="shared" si="1" ref="D23:D33">E23</f>
        <v>40</v>
      </c>
      <c r="E23" s="39">
        <f aca="true" t="shared" si="2" ref="E23:E33">SUM(G23:J23)</f>
        <v>40</v>
      </c>
      <c r="F23" s="40">
        <f t="shared" si="0"/>
        <v>0</v>
      </c>
      <c r="G23" s="40">
        <v>40</v>
      </c>
      <c r="H23" s="40"/>
      <c r="I23" s="40"/>
      <c r="J23" s="40"/>
      <c r="K23" s="31"/>
    </row>
    <row r="24" spans="1:11" s="18" customFormat="1" ht="27">
      <c r="A24" s="15" t="s">
        <v>10</v>
      </c>
      <c r="B24" s="32" t="s">
        <v>15</v>
      </c>
      <c r="C24" s="17"/>
      <c r="D24" s="40">
        <f t="shared" si="1"/>
        <v>230.15</v>
      </c>
      <c r="E24" s="39">
        <f t="shared" si="2"/>
        <v>230.15</v>
      </c>
      <c r="F24" s="40">
        <f t="shared" si="0"/>
        <v>0</v>
      </c>
      <c r="G24" s="40">
        <v>230.15</v>
      </c>
      <c r="H24" s="40"/>
      <c r="I24" s="40"/>
      <c r="J24" s="40"/>
      <c r="K24" s="31"/>
    </row>
    <row r="25" spans="1:11" s="18" customFormat="1" ht="27">
      <c r="A25" s="15" t="s">
        <v>10</v>
      </c>
      <c r="B25" s="32" t="s">
        <v>82</v>
      </c>
      <c r="C25" s="17"/>
      <c r="D25" s="40">
        <f t="shared" si="1"/>
        <v>0</v>
      </c>
      <c r="E25" s="39">
        <f t="shared" si="2"/>
        <v>0</v>
      </c>
      <c r="F25" s="40">
        <f t="shared" si="0"/>
        <v>0</v>
      </c>
      <c r="G25" s="40"/>
      <c r="H25" s="40"/>
      <c r="I25" s="40"/>
      <c r="J25" s="40"/>
      <c r="K25" s="31"/>
    </row>
    <row r="26" spans="1:11" s="18" customFormat="1" ht="16.5">
      <c r="A26" s="15" t="s">
        <v>10</v>
      </c>
      <c r="B26" s="16" t="s">
        <v>75</v>
      </c>
      <c r="C26" s="17"/>
      <c r="D26" s="40">
        <f t="shared" si="1"/>
        <v>29.5</v>
      </c>
      <c r="E26" s="39">
        <f t="shared" si="2"/>
        <v>29.5</v>
      </c>
      <c r="F26" s="40">
        <f t="shared" si="0"/>
        <v>0</v>
      </c>
      <c r="G26" s="40">
        <v>29.5</v>
      </c>
      <c r="H26" s="40"/>
      <c r="I26" s="40"/>
      <c r="J26" s="40"/>
      <c r="K26" s="31"/>
    </row>
    <row r="27" spans="1:11" s="18" customFormat="1" ht="16.5">
      <c r="A27" s="15" t="s">
        <v>10</v>
      </c>
      <c r="B27" s="16" t="s">
        <v>76</v>
      </c>
      <c r="C27" s="17"/>
      <c r="D27" s="40">
        <f t="shared" si="1"/>
        <v>7981.474419</v>
      </c>
      <c r="E27" s="39">
        <f t="shared" si="2"/>
        <v>7981.474419</v>
      </c>
      <c r="F27" s="40">
        <f t="shared" si="0"/>
        <v>0</v>
      </c>
      <c r="G27" s="40">
        <v>7981.474419</v>
      </c>
      <c r="H27" s="40"/>
      <c r="I27" s="40"/>
      <c r="J27" s="40"/>
      <c r="K27" s="31"/>
    </row>
    <row r="28" spans="1:11" s="18" customFormat="1" ht="16.5">
      <c r="A28" s="15" t="s">
        <v>10</v>
      </c>
      <c r="B28" s="16" t="s">
        <v>77</v>
      </c>
      <c r="C28" s="17"/>
      <c r="D28" s="40">
        <f t="shared" si="1"/>
        <v>1053</v>
      </c>
      <c r="E28" s="39">
        <f t="shared" si="2"/>
        <v>1053</v>
      </c>
      <c r="F28" s="40">
        <f t="shared" si="0"/>
        <v>0</v>
      </c>
      <c r="G28" s="40">
        <v>1053</v>
      </c>
      <c r="H28" s="40"/>
      <c r="I28" s="40"/>
      <c r="J28" s="40"/>
      <c r="K28" s="31"/>
    </row>
    <row r="29" spans="1:11" s="18" customFormat="1" ht="16.5">
      <c r="A29" s="15" t="s">
        <v>10</v>
      </c>
      <c r="B29" s="16" t="s">
        <v>103</v>
      </c>
      <c r="C29" s="17"/>
      <c r="D29" s="40">
        <f t="shared" si="1"/>
        <v>16</v>
      </c>
      <c r="E29" s="39">
        <f t="shared" si="2"/>
        <v>16</v>
      </c>
      <c r="F29" s="40">
        <f t="shared" si="0"/>
        <v>0</v>
      </c>
      <c r="G29" s="40">
        <v>16</v>
      </c>
      <c r="H29" s="40"/>
      <c r="I29" s="40"/>
      <c r="J29" s="40"/>
      <c r="K29" s="31"/>
    </row>
    <row r="30" spans="1:11" s="18" customFormat="1" ht="16.5">
      <c r="A30" s="15" t="s">
        <v>10</v>
      </c>
      <c r="B30" s="16" t="s">
        <v>86</v>
      </c>
      <c r="C30" s="17"/>
      <c r="D30" s="40">
        <f>E30</f>
        <v>0.7</v>
      </c>
      <c r="E30" s="39">
        <f t="shared" si="2"/>
        <v>0.7</v>
      </c>
      <c r="F30" s="40">
        <f>E30-D30</f>
        <v>0</v>
      </c>
      <c r="G30" s="40">
        <v>0.7</v>
      </c>
      <c r="H30" s="40"/>
      <c r="I30" s="40"/>
      <c r="J30" s="40"/>
      <c r="K30" s="31"/>
    </row>
    <row r="31" spans="1:11" s="18" customFormat="1" ht="16.5">
      <c r="A31" s="15" t="s">
        <v>10</v>
      </c>
      <c r="B31" s="16" t="s">
        <v>87</v>
      </c>
      <c r="C31" s="17"/>
      <c r="D31" s="40">
        <f>E31</f>
        <v>27.7</v>
      </c>
      <c r="E31" s="39">
        <f t="shared" si="2"/>
        <v>27.7</v>
      </c>
      <c r="F31" s="40">
        <f>E31-D31</f>
        <v>0</v>
      </c>
      <c r="G31" s="40">
        <v>27.7</v>
      </c>
      <c r="H31" s="40"/>
      <c r="I31" s="40"/>
      <c r="J31" s="40"/>
      <c r="K31" s="31"/>
    </row>
    <row r="32" spans="1:11" s="18" customFormat="1" ht="16.5" hidden="1">
      <c r="A32" s="15" t="s">
        <v>10</v>
      </c>
      <c r="B32" s="16" t="s">
        <v>78</v>
      </c>
      <c r="C32" s="17"/>
      <c r="D32" s="40">
        <f t="shared" si="1"/>
        <v>0</v>
      </c>
      <c r="E32" s="39">
        <f t="shared" si="2"/>
        <v>0</v>
      </c>
      <c r="F32" s="40">
        <f t="shared" si="0"/>
        <v>0</v>
      </c>
      <c r="G32" s="40"/>
      <c r="H32" s="40"/>
      <c r="I32" s="40"/>
      <c r="J32" s="40"/>
      <c r="K32" s="31"/>
    </row>
    <row r="33" spans="1:11" s="18" customFormat="1" ht="16.5" hidden="1">
      <c r="A33" s="15" t="s">
        <v>10</v>
      </c>
      <c r="B33" s="16" t="s">
        <v>79</v>
      </c>
      <c r="C33" s="17"/>
      <c r="D33" s="40">
        <f t="shared" si="1"/>
        <v>0</v>
      </c>
      <c r="E33" s="39">
        <f t="shared" si="2"/>
        <v>0</v>
      </c>
      <c r="F33" s="40">
        <f t="shared" si="0"/>
        <v>0</v>
      </c>
      <c r="G33" s="40"/>
      <c r="H33" s="40"/>
      <c r="I33" s="40"/>
      <c r="J33" s="40"/>
      <c r="K33" s="31"/>
    </row>
    <row r="34" spans="1:11" s="8" customFormat="1" ht="19.5" customHeight="1">
      <c r="A34" s="9" t="s">
        <v>16</v>
      </c>
      <c r="B34" s="10" t="s">
        <v>25</v>
      </c>
      <c r="C34" s="11"/>
      <c r="D34" s="38">
        <f>D35+D40</f>
        <v>8409.534419000001</v>
      </c>
      <c r="E34" s="38">
        <f>E35+E40</f>
        <v>8409.534419000001</v>
      </c>
      <c r="F34" s="38">
        <f t="shared" si="0"/>
        <v>0</v>
      </c>
      <c r="G34" s="38">
        <f>G35+G40</f>
        <v>8409.534419000001</v>
      </c>
      <c r="H34" s="38"/>
      <c r="I34" s="38"/>
      <c r="J34" s="38"/>
      <c r="K34" s="30"/>
    </row>
    <row r="35" spans="1:10" ht="16.5">
      <c r="A35" s="12">
        <v>1</v>
      </c>
      <c r="B35" s="13" t="s">
        <v>9</v>
      </c>
      <c r="C35" s="14"/>
      <c r="D35" s="39">
        <f>SUM(D36:D39)</f>
        <v>68</v>
      </c>
      <c r="E35" s="39">
        <f>SUM(E36:E39)</f>
        <v>68</v>
      </c>
      <c r="F35" s="39">
        <f t="shared" si="0"/>
        <v>0</v>
      </c>
      <c r="G35" s="39">
        <f>SUM(G36:G39)</f>
        <v>68</v>
      </c>
      <c r="H35" s="39"/>
      <c r="I35" s="39"/>
      <c r="J35" s="39"/>
    </row>
    <row r="36" spans="1:11" s="18" customFormat="1" ht="16.5" hidden="1">
      <c r="A36" s="15" t="s">
        <v>10</v>
      </c>
      <c r="B36" s="16" t="s">
        <v>74</v>
      </c>
      <c r="C36" s="17"/>
      <c r="D36" s="40">
        <f>E36</f>
        <v>0</v>
      </c>
      <c r="E36" s="40">
        <f>SUM(G36:J36)</f>
        <v>0</v>
      </c>
      <c r="F36" s="40">
        <f t="shared" si="0"/>
        <v>0</v>
      </c>
      <c r="G36" s="40">
        <f>G18</f>
        <v>0</v>
      </c>
      <c r="H36" s="40"/>
      <c r="I36" s="40"/>
      <c r="J36" s="40"/>
      <c r="K36" s="31"/>
    </row>
    <row r="37" spans="1:11" s="18" customFormat="1" ht="16.5">
      <c r="A37" s="15" t="s">
        <v>10</v>
      </c>
      <c r="B37" s="16" t="s">
        <v>11</v>
      </c>
      <c r="C37" s="17"/>
      <c r="D37" s="40">
        <f>E37</f>
        <v>68</v>
      </c>
      <c r="E37" s="40">
        <f>SUM(G37:J37)</f>
        <v>68</v>
      </c>
      <c r="F37" s="40">
        <f t="shared" si="0"/>
        <v>0</v>
      </c>
      <c r="G37" s="40">
        <f>G19</f>
        <v>68</v>
      </c>
      <c r="H37" s="40"/>
      <c r="I37" s="40"/>
      <c r="J37" s="40"/>
      <c r="K37" s="31"/>
    </row>
    <row r="38" spans="1:11" s="18" customFormat="1" ht="16.5" hidden="1">
      <c r="A38" s="15" t="s">
        <v>10</v>
      </c>
      <c r="B38" s="16"/>
      <c r="C38" s="17"/>
      <c r="D38" s="40">
        <f>E38</f>
        <v>0</v>
      </c>
      <c r="E38" s="40">
        <f>SUM(G38:J38)</f>
        <v>0</v>
      </c>
      <c r="F38" s="40">
        <f t="shared" si="0"/>
        <v>0</v>
      </c>
      <c r="G38" s="40">
        <f>G20</f>
        <v>0</v>
      </c>
      <c r="H38" s="40"/>
      <c r="I38" s="40"/>
      <c r="J38" s="40"/>
      <c r="K38" s="31"/>
    </row>
    <row r="39" spans="1:11" s="18" customFormat="1" ht="16.5" hidden="1">
      <c r="A39" s="15" t="s">
        <v>10</v>
      </c>
      <c r="B39" s="16" t="s">
        <v>26</v>
      </c>
      <c r="C39" s="17"/>
      <c r="D39" s="40">
        <f>E39</f>
        <v>0</v>
      </c>
      <c r="E39" s="40">
        <f>SUM(G39:J39)</f>
        <v>0</v>
      </c>
      <c r="F39" s="40">
        <f t="shared" si="0"/>
        <v>0</v>
      </c>
      <c r="G39" s="40"/>
      <c r="H39" s="40"/>
      <c r="I39" s="40"/>
      <c r="J39" s="40"/>
      <c r="K39" s="31"/>
    </row>
    <row r="40" spans="1:10" ht="16.5">
      <c r="A40" s="12">
        <v>2</v>
      </c>
      <c r="B40" s="13" t="s">
        <v>13</v>
      </c>
      <c r="C40" s="14"/>
      <c r="D40" s="39">
        <f>SUM(D41:D51)</f>
        <v>8341.534419000001</v>
      </c>
      <c r="E40" s="39">
        <f>SUM(E41:E51)</f>
        <v>8341.534419000001</v>
      </c>
      <c r="F40" s="39">
        <f t="shared" si="0"/>
        <v>0</v>
      </c>
      <c r="G40" s="39">
        <f>SUM(G41:G51)</f>
        <v>8341.534419000001</v>
      </c>
      <c r="H40" s="39"/>
      <c r="I40" s="39"/>
      <c r="J40" s="39"/>
    </row>
    <row r="41" spans="1:11" s="18" customFormat="1" ht="16.5">
      <c r="A41" s="15" t="s">
        <v>10</v>
      </c>
      <c r="B41" s="16" t="s">
        <v>14</v>
      </c>
      <c r="C41" s="17"/>
      <c r="D41" s="40">
        <f aca="true" t="shared" si="3" ref="D41:D51">E41</f>
        <v>13</v>
      </c>
      <c r="E41" s="40">
        <f aca="true" t="shared" si="4" ref="E41:E51">SUM(G41:J41)</f>
        <v>13</v>
      </c>
      <c r="F41" s="40">
        <f t="shared" si="0"/>
        <v>0</v>
      </c>
      <c r="G41" s="40">
        <v>13</v>
      </c>
      <c r="H41" s="40"/>
      <c r="I41" s="40"/>
      <c r="J41" s="40"/>
      <c r="K41" s="31"/>
    </row>
    <row r="42" spans="1:11" s="18" customFormat="1" ht="27">
      <c r="A42" s="15" t="s">
        <v>10</v>
      </c>
      <c r="B42" s="32" t="s">
        <v>15</v>
      </c>
      <c r="C42" s="17"/>
      <c r="D42" s="40">
        <f t="shared" si="3"/>
        <v>92.06</v>
      </c>
      <c r="E42" s="40">
        <f t="shared" si="4"/>
        <v>92.06</v>
      </c>
      <c r="F42" s="40">
        <f t="shared" si="0"/>
        <v>0</v>
      </c>
      <c r="G42" s="40">
        <v>92.06</v>
      </c>
      <c r="H42" s="40"/>
      <c r="I42" s="40"/>
      <c r="J42" s="40"/>
      <c r="K42" s="31"/>
    </row>
    <row r="43" spans="1:11" s="18" customFormat="1" ht="27">
      <c r="A43" s="15" t="s">
        <v>10</v>
      </c>
      <c r="B43" s="32" t="s">
        <v>82</v>
      </c>
      <c r="C43" s="17"/>
      <c r="D43" s="40">
        <f t="shared" si="3"/>
        <v>0</v>
      </c>
      <c r="E43" s="40">
        <f t="shared" si="4"/>
        <v>0</v>
      </c>
      <c r="F43" s="40">
        <f t="shared" si="0"/>
        <v>0</v>
      </c>
      <c r="G43" s="40"/>
      <c r="H43" s="40"/>
      <c r="I43" s="40"/>
      <c r="J43" s="40"/>
      <c r="K43" s="31"/>
    </row>
    <row r="44" spans="1:11" s="18" customFormat="1" ht="16.5">
      <c r="A44" s="15" t="s">
        <v>10</v>
      </c>
      <c r="B44" s="16" t="s">
        <v>75</v>
      </c>
      <c r="C44" s="17"/>
      <c r="D44" s="40">
        <f t="shared" si="3"/>
        <v>14.75</v>
      </c>
      <c r="E44" s="40">
        <f t="shared" si="4"/>
        <v>14.75</v>
      </c>
      <c r="F44" s="40">
        <f t="shared" si="0"/>
        <v>0</v>
      </c>
      <c r="G44" s="40">
        <v>14.75</v>
      </c>
      <c r="H44" s="40"/>
      <c r="I44" s="40"/>
      <c r="J44" s="40"/>
      <c r="K44" s="31"/>
    </row>
    <row r="45" spans="1:11" s="18" customFormat="1" ht="16.5">
      <c r="A45" s="15" t="s">
        <v>10</v>
      </c>
      <c r="B45" s="16" t="s">
        <v>76</v>
      </c>
      <c r="C45" s="17"/>
      <c r="D45" s="40">
        <f t="shared" si="3"/>
        <v>7981.474419</v>
      </c>
      <c r="E45" s="40">
        <f t="shared" si="4"/>
        <v>7981.474419</v>
      </c>
      <c r="F45" s="40">
        <f t="shared" si="0"/>
        <v>0</v>
      </c>
      <c r="G45" s="40">
        <v>7981.474419</v>
      </c>
      <c r="H45" s="40"/>
      <c r="I45" s="40"/>
      <c r="J45" s="40"/>
      <c r="K45" s="31"/>
    </row>
    <row r="46" spans="1:11" s="18" customFormat="1" ht="16.5">
      <c r="A46" s="15" t="s">
        <v>10</v>
      </c>
      <c r="B46" s="16" t="s">
        <v>77</v>
      </c>
      <c r="C46" s="17"/>
      <c r="D46" s="40">
        <f>E46</f>
        <v>210.6</v>
      </c>
      <c r="E46" s="40">
        <f t="shared" si="4"/>
        <v>210.6</v>
      </c>
      <c r="F46" s="40">
        <f t="shared" si="0"/>
        <v>0</v>
      </c>
      <c r="G46" s="40">
        <v>210.6</v>
      </c>
      <c r="H46" s="40"/>
      <c r="I46" s="40"/>
      <c r="J46" s="40"/>
      <c r="K46" s="31"/>
    </row>
    <row r="47" spans="1:11" s="18" customFormat="1" ht="16.5">
      <c r="A47" s="15" t="s">
        <v>10</v>
      </c>
      <c r="B47" s="16" t="s">
        <v>103</v>
      </c>
      <c r="C47" s="17"/>
      <c r="D47" s="40">
        <f t="shared" si="3"/>
        <v>1.6</v>
      </c>
      <c r="E47" s="39">
        <f t="shared" si="4"/>
        <v>1.6</v>
      </c>
      <c r="F47" s="40">
        <f t="shared" si="0"/>
        <v>0</v>
      </c>
      <c r="G47" s="40">
        <v>1.6</v>
      </c>
      <c r="H47" s="40"/>
      <c r="I47" s="40"/>
      <c r="J47" s="40"/>
      <c r="K47" s="31"/>
    </row>
    <row r="48" spans="1:11" s="18" customFormat="1" ht="16.5">
      <c r="A48" s="15" t="s">
        <v>10</v>
      </c>
      <c r="B48" s="16" t="s">
        <v>86</v>
      </c>
      <c r="C48" s="17"/>
      <c r="D48" s="40">
        <f t="shared" si="3"/>
        <v>0.35</v>
      </c>
      <c r="E48" s="39">
        <f t="shared" si="4"/>
        <v>0.35</v>
      </c>
      <c r="F48" s="40">
        <f t="shared" si="0"/>
        <v>0</v>
      </c>
      <c r="G48" s="40">
        <v>0.35</v>
      </c>
      <c r="H48" s="40"/>
      <c r="I48" s="40"/>
      <c r="J48" s="40"/>
      <c r="K48" s="31"/>
    </row>
    <row r="49" spans="1:11" s="18" customFormat="1" ht="16.5">
      <c r="A49" s="15" t="s">
        <v>10</v>
      </c>
      <c r="B49" s="16" t="s">
        <v>87</v>
      </c>
      <c r="C49" s="17"/>
      <c r="D49" s="40">
        <f t="shared" si="3"/>
        <v>27.7</v>
      </c>
      <c r="E49" s="39">
        <f t="shared" si="4"/>
        <v>27.7</v>
      </c>
      <c r="F49" s="40">
        <f t="shared" si="0"/>
        <v>0</v>
      </c>
      <c r="G49" s="40">
        <v>27.7</v>
      </c>
      <c r="H49" s="40"/>
      <c r="I49" s="40"/>
      <c r="J49" s="40"/>
      <c r="K49" s="31"/>
    </row>
    <row r="50" spans="1:11" s="18" customFormat="1" ht="16.5" hidden="1">
      <c r="A50" s="15" t="s">
        <v>10</v>
      </c>
      <c r="B50" s="16" t="s">
        <v>78</v>
      </c>
      <c r="C50" s="17"/>
      <c r="D50" s="40">
        <f t="shared" si="3"/>
        <v>0</v>
      </c>
      <c r="E50" s="40">
        <f t="shared" si="4"/>
        <v>0</v>
      </c>
      <c r="F50" s="40">
        <f t="shared" si="0"/>
        <v>0</v>
      </c>
      <c r="G50" s="40"/>
      <c r="H50" s="40"/>
      <c r="I50" s="40"/>
      <c r="J50" s="40"/>
      <c r="K50" s="31"/>
    </row>
    <row r="51" spans="1:11" s="18" customFormat="1" ht="16.5" hidden="1">
      <c r="A51" s="15" t="s">
        <v>10</v>
      </c>
      <c r="B51" s="16" t="s">
        <v>79</v>
      </c>
      <c r="C51" s="17"/>
      <c r="D51" s="40">
        <f t="shared" si="3"/>
        <v>0</v>
      </c>
      <c r="E51" s="40">
        <f t="shared" si="4"/>
        <v>0</v>
      </c>
      <c r="F51" s="40">
        <f t="shared" si="0"/>
        <v>0</v>
      </c>
      <c r="G51" s="40"/>
      <c r="H51" s="40"/>
      <c r="I51" s="40"/>
      <c r="J51" s="40"/>
      <c r="K51" s="31"/>
    </row>
    <row r="52" spans="1:11" s="8" customFormat="1" ht="19.5" customHeight="1">
      <c r="A52" s="9" t="s">
        <v>24</v>
      </c>
      <c r="B52" s="10" t="s">
        <v>85</v>
      </c>
      <c r="C52" s="11"/>
      <c r="D52" s="38">
        <f>D53+D58</f>
        <v>1036.99</v>
      </c>
      <c r="E52" s="38">
        <f>E53+E58</f>
        <v>1036.99</v>
      </c>
      <c r="F52" s="38">
        <f t="shared" si="0"/>
        <v>0</v>
      </c>
      <c r="G52" s="38">
        <f>G53+G58</f>
        <v>1036.99</v>
      </c>
      <c r="H52" s="38"/>
      <c r="I52" s="38"/>
      <c r="J52" s="38"/>
      <c r="K52" s="30"/>
    </row>
    <row r="53" spans="1:10" ht="16.5">
      <c r="A53" s="12">
        <v>1</v>
      </c>
      <c r="B53" s="13" t="s">
        <v>9</v>
      </c>
      <c r="C53" s="14"/>
      <c r="D53" s="39">
        <f>SUM(D54:D57)</f>
        <v>0</v>
      </c>
      <c r="E53" s="39">
        <f>SUM(E54:E57)</f>
        <v>0</v>
      </c>
      <c r="F53" s="39">
        <f t="shared" si="0"/>
        <v>0</v>
      </c>
      <c r="G53" s="39">
        <f>SUM(G54:G57)</f>
        <v>0</v>
      </c>
      <c r="H53" s="39"/>
      <c r="I53" s="39"/>
      <c r="J53" s="39"/>
    </row>
    <row r="54" spans="1:11" s="18" customFormat="1" ht="16.5" hidden="1">
      <c r="A54" s="15" t="s">
        <v>10</v>
      </c>
      <c r="B54" s="16" t="s">
        <v>74</v>
      </c>
      <c r="C54" s="17"/>
      <c r="D54" s="40">
        <f>E54</f>
        <v>0</v>
      </c>
      <c r="E54" s="40">
        <f>SUM(G54:J54)</f>
        <v>0</v>
      </c>
      <c r="F54" s="40">
        <f t="shared" si="0"/>
        <v>0</v>
      </c>
      <c r="G54" s="40">
        <f>G18-G36</f>
        <v>0</v>
      </c>
      <c r="H54" s="40"/>
      <c r="I54" s="40"/>
      <c r="J54" s="40"/>
      <c r="K54" s="31"/>
    </row>
    <row r="55" spans="1:11" s="18" customFormat="1" ht="16.5">
      <c r="A55" s="15" t="s">
        <v>10</v>
      </c>
      <c r="B55" s="16" t="s">
        <v>11</v>
      </c>
      <c r="C55" s="17"/>
      <c r="D55" s="40">
        <f>E55</f>
        <v>0</v>
      </c>
      <c r="E55" s="40">
        <f>SUM(G55:J55)</f>
        <v>0</v>
      </c>
      <c r="F55" s="40">
        <f t="shared" si="0"/>
        <v>0</v>
      </c>
      <c r="G55" s="40">
        <f>G19-G37</f>
        <v>0</v>
      </c>
      <c r="H55" s="40"/>
      <c r="I55" s="40"/>
      <c r="J55" s="40"/>
      <c r="K55" s="31"/>
    </row>
    <row r="56" spans="1:11" s="18" customFormat="1" ht="16.5" hidden="1">
      <c r="A56" s="15" t="s">
        <v>10</v>
      </c>
      <c r="B56" s="16"/>
      <c r="C56" s="17"/>
      <c r="D56" s="40">
        <f>E56</f>
        <v>0</v>
      </c>
      <c r="E56" s="40">
        <f>SUM(G56:J56)</f>
        <v>0</v>
      </c>
      <c r="F56" s="40">
        <f t="shared" si="0"/>
        <v>0</v>
      </c>
      <c r="G56" s="40">
        <f>G20-G38</f>
        <v>0</v>
      </c>
      <c r="H56" s="40"/>
      <c r="I56" s="40"/>
      <c r="J56" s="40"/>
      <c r="K56" s="31"/>
    </row>
    <row r="57" spans="1:11" s="18" customFormat="1" ht="16.5" hidden="1">
      <c r="A57" s="15" t="s">
        <v>10</v>
      </c>
      <c r="B57" s="16" t="s">
        <v>26</v>
      </c>
      <c r="C57" s="17"/>
      <c r="D57" s="40">
        <f>E57</f>
        <v>0</v>
      </c>
      <c r="E57" s="40">
        <f>SUM(G57:J57)</f>
        <v>0</v>
      </c>
      <c r="F57" s="40">
        <f t="shared" si="0"/>
        <v>0</v>
      </c>
      <c r="G57" s="40">
        <f>G21-G39</f>
        <v>0</v>
      </c>
      <c r="H57" s="40"/>
      <c r="I57" s="40"/>
      <c r="J57" s="40"/>
      <c r="K57" s="31"/>
    </row>
    <row r="58" spans="1:10" ht="16.5">
      <c r="A58" s="12">
        <v>2</v>
      </c>
      <c r="B58" s="13" t="s">
        <v>13</v>
      </c>
      <c r="C58" s="14"/>
      <c r="D58" s="39">
        <f>SUM(D59:D69)</f>
        <v>1036.99</v>
      </c>
      <c r="E58" s="39">
        <f>SUM(E59:E69)</f>
        <v>1036.99</v>
      </c>
      <c r="F58" s="39">
        <f t="shared" si="0"/>
        <v>0</v>
      </c>
      <c r="G58" s="39">
        <f>SUM(G59:G69)</f>
        <v>1036.99</v>
      </c>
      <c r="H58" s="39"/>
      <c r="I58" s="39"/>
      <c r="J58" s="39"/>
    </row>
    <row r="59" spans="1:11" s="18" customFormat="1" ht="16.5">
      <c r="A59" s="15" t="s">
        <v>10</v>
      </c>
      <c r="B59" s="16" t="s">
        <v>14</v>
      </c>
      <c r="C59" s="17"/>
      <c r="D59" s="40">
        <f aca="true" t="shared" si="5" ref="D59:D69">E59</f>
        <v>27</v>
      </c>
      <c r="E59" s="40">
        <f aca="true" t="shared" si="6" ref="E59:E69">SUM(G59:J59)</f>
        <v>27</v>
      </c>
      <c r="F59" s="40">
        <f t="shared" si="0"/>
        <v>0</v>
      </c>
      <c r="G59" s="40">
        <f>G23-G41</f>
        <v>27</v>
      </c>
      <c r="H59" s="40"/>
      <c r="I59" s="40"/>
      <c r="J59" s="40"/>
      <c r="K59" s="31"/>
    </row>
    <row r="60" spans="1:11" s="18" customFormat="1" ht="27">
      <c r="A60" s="15" t="s">
        <v>10</v>
      </c>
      <c r="B60" s="32" t="s">
        <v>15</v>
      </c>
      <c r="C60" s="17"/>
      <c r="D60" s="40">
        <f t="shared" si="5"/>
        <v>138.09</v>
      </c>
      <c r="E60" s="40">
        <f t="shared" si="6"/>
        <v>138.09</v>
      </c>
      <c r="F60" s="40">
        <f t="shared" si="0"/>
        <v>0</v>
      </c>
      <c r="G60" s="40">
        <f>G24-G42</f>
        <v>138.09</v>
      </c>
      <c r="H60" s="40"/>
      <c r="I60" s="40"/>
      <c r="J60" s="40"/>
      <c r="K60" s="31"/>
    </row>
    <row r="61" spans="1:11" s="18" customFormat="1" ht="27">
      <c r="A61" s="15" t="s">
        <v>10</v>
      </c>
      <c r="B61" s="32" t="s">
        <v>82</v>
      </c>
      <c r="C61" s="17"/>
      <c r="D61" s="40">
        <f t="shared" si="5"/>
        <v>0</v>
      </c>
      <c r="E61" s="40">
        <f t="shared" si="6"/>
        <v>0</v>
      </c>
      <c r="F61" s="40">
        <f t="shared" si="0"/>
        <v>0</v>
      </c>
      <c r="G61" s="40">
        <f>G25-G43</f>
        <v>0</v>
      </c>
      <c r="H61" s="40"/>
      <c r="I61" s="40"/>
      <c r="J61" s="40"/>
      <c r="K61" s="31"/>
    </row>
    <row r="62" spans="1:11" s="18" customFormat="1" ht="16.5">
      <c r="A62" s="15" t="s">
        <v>10</v>
      </c>
      <c r="B62" s="16" t="s">
        <v>75</v>
      </c>
      <c r="C62" s="17"/>
      <c r="D62" s="40">
        <f t="shared" si="5"/>
        <v>14.75</v>
      </c>
      <c r="E62" s="40">
        <f t="shared" si="6"/>
        <v>14.75</v>
      </c>
      <c r="F62" s="40">
        <f t="shared" si="0"/>
        <v>0</v>
      </c>
      <c r="G62" s="40">
        <f>G26-G44</f>
        <v>14.75</v>
      </c>
      <c r="H62" s="40"/>
      <c r="I62" s="40"/>
      <c r="J62" s="40"/>
      <c r="K62" s="31"/>
    </row>
    <row r="63" spans="1:11" s="18" customFormat="1" ht="16.5">
      <c r="A63" s="15" t="s">
        <v>10</v>
      </c>
      <c r="B63" s="16" t="s">
        <v>76</v>
      </c>
      <c r="C63" s="17"/>
      <c r="D63" s="40">
        <f t="shared" si="5"/>
        <v>0</v>
      </c>
      <c r="E63" s="40">
        <f t="shared" si="6"/>
        <v>0</v>
      </c>
      <c r="F63" s="40">
        <f t="shared" si="0"/>
        <v>0</v>
      </c>
      <c r="G63" s="40">
        <f>G27-G45</f>
        <v>0</v>
      </c>
      <c r="H63" s="40"/>
      <c r="I63" s="40"/>
      <c r="J63" s="40"/>
      <c r="K63" s="31"/>
    </row>
    <row r="64" spans="1:11" s="18" customFormat="1" ht="16.5">
      <c r="A64" s="15" t="s">
        <v>10</v>
      </c>
      <c r="B64" s="16" t="s">
        <v>77</v>
      </c>
      <c r="C64" s="17"/>
      <c r="D64" s="40">
        <f t="shared" si="5"/>
        <v>842.4</v>
      </c>
      <c r="E64" s="40">
        <f t="shared" si="6"/>
        <v>842.4</v>
      </c>
      <c r="F64" s="40">
        <f t="shared" si="0"/>
        <v>0</v>
      </c>
      <c r="G64" s="40">
        <f aca="true" t="shared" si="7" ref="G64:G69">G28-G46</f>
        <v>842.4</v>
      </c>
      <c r="H64" s="40"/>
      <c r="I64" s="40"/>
      <c r="J64" s="40"/>
      <c r="K64" s="31"/>
    </row>
    <row r="65" spans="1:11" s="18" customFormat="1" ht="16.5">
      <c r="A65" s="15" t="s">
        <v>10</v>
      </c>
      <c r="B65" s="16" t="s">
        <v>103</v>
      </c>
      <c r="C65" s="17"/>
      <c r="D65" s="40">
        <f t="shared" si="5"/>
        <v>14.4</v>
      </c>
      <c r="E65" s="40">
        <f t="shared" si="6"/>
        <v>14.4</v>
      </c>
      <c r="F65" s="40">
        <f t="shared" si="0"/>
        <v>0</v>
      </c>
      <c r="G65" s="40">
        <f t="shared" si="7"/>
        <v>14.4</v>
      </c>
      <c r="H65" s="40"/>
      <c r="I65" s="40"/>
      <c r="J65" s="40"/>
      <c r="K65" s="31"/>
    </row>
    <row r="66" spans="1:11" s="18" customFormat="1" ht="16.5">
      <c r="A66" s="15" t="s">
        <v>10</v>
      </c>
      <c r="B66" s="16" t="s">
        <v>86</v>
      </c>
      <c r="C66" s="17"/>
      <c r="D66" s="40">
        <f t="shared" si="5"/>
        <v>0.35</v>
      </c>
      <c r="E66" s="40">
        <f t="shared" si="6"/>
        <v>0.35</v>
      </c>
      <c r="F66" s="40">
        <f t="shared" si="0"/>
        <v>0</v>
      </c>
      <c r="G66" s="40">
        <f t="shared" si="7"/>
        <v>0.35</v>
      </c>
      <c r="H66" s="40"/>
      <c r="I66" s="40"/>
      <c r="J66" s="40"/>
      <c r="K66" s="31"/>
    </row>
    <row r="67" spans="1:11" s="18" customFormat="1" ht="16.5">
      <c r="A67" s="15" t="s">
        <v>10</v>
      </c>
      <c r="B67" s="16" t="s">
        <v>87</v>
      </c>
      <c r="C67" s="17"/>
      <c r="D67" s="40">
        <f t="shared" si="5"/>
        <v>0</v>
      </c>
      <c r="E67" s="40">
        <f t="shared" si="6"/>
        <v>0</v>
      </c>
      <c r="F67" s="40">
        <f t="shared" si="0"/>
        <v>0</v>
      </c>
      <c r="G67" s="40">
        <f t="shared" si="7"/>
        <v>0</v>
      </c>
      <c r="H67" s="40"/>
      <c r="I67" s="40"/>
      <c r="J67" s="40"/>
      <c r="K67" s="31"/>
    </row>
    <row r="68" spans="1:11" s="18" customFormat="1" ht="16.5" hidden="1">
      <c r="A68" s="15" t="s">
        <v>10</v>
      </c>
      <c r="B68" s="16" t="s">
        <v>78</v>
      </c>
      <c r="C68" s="17"/>
      <c r="D68" s="40">
        <f t="shared" si="5"/>
        <v>0</v>
      </c>
      <c r="E68" s="40">
        <f t="shared" si="6"/>
        <v>0</v>
      </c>
      <c r="F68" s="40">
        <f t="shared" si="0"/>
        <v>0</v>
      </c>
      <c r="G68" s="40">
        <f t="shared" si="7"/>
        <v>0</v>
      </c>
      <c r="H68" s="40"/>
      <c r="I68" s="40"/>
      <c r="J68" s="40"/>
      <c r="K68" s="31"/>
    </row>
    <row r="69" spans="1:11" s="18" customFormat="1" ht="16.5" hidden="1">
      <c r="A69" s="15" t="s">
        <v>10</v>
      </c>
      <c r="B69" s="16" t="s">
        <v>79</v>
      </c>
      <c r="C69" s="17"/>
      <c r="D69" s="40">
        <f t="shared" si="5"/>
        <v>0</v>
      </c>
      <c r="E69" s="40">
        <f t="shared" si="6"/>
        <v>0</v>
      </c>
      <c r="F69" s="40">
        <f t="shared" si="0"/>
        <v>0</v>
      </c>
      <c r="G69" s="40">
        <f t="shared" si="7"/>
        <v>0</v>
      </c>
      <c r="H69" s="40"/>
      <c r="I69" s="40"/>
      <c r="J69" s="40"/>
      <c r="K69" s="31"/>
    </row>
    <row r="70" spans="1:11" s="71" customFormat="1" ht="17.25">
      <c r="A70" s="66">
        <v>3</v>
      </c>
      <c r="B70" s="67" t="s">
        <v>106</v>
      </c>
      <c r="C70" s="68"/>
      <c r="D70" s="69">
        <f>SUM(D71:D72)</f>
        <v>1036.99</v>
      </c>
      <c r="E70" s="69">
        <f>SUM(E71:E72)</f>
        <v>1036.99</v>
      </c>
      <c r="F70" s="69">
        <f>SUM(F71:F72)</f>
        <v>0</v>
      </c>
      <c r="G70" s="69">
        <f>SUM(G71:G72)</f>
        <v>1036.99</v>
      </c>
      <c r="H70" s="69"/>
      <c r="I70" s="69"/>
      <c r="J70" s="69"/>
      <c r="K70" s="70"/>
    </row>
    <row r="71" spans="1:11" s="18" customFormat="1" ht="16.5">
      <c r="A71" s="15" t="s">
        <v>10</v>
      </c>
      <c r="B71" s="16" t="s">
        <v>104</v>
      </c>
      <c r="C71" s="17"/>
      <c r="D71" s="40">
        <f>E71</f>
        <v>230</v>
      </c>
      <c r="E71" s="40">
        <f>SUM(G71:J71)</f>
        <v>230</v>
      </c>
      <c r="F71" s="40">
        <f aca="true" t="shared" si="8" ref="F71:F78">E71-D71</f>
        <v>0</v>
      </c>
      <c r="G71" s="40">
        <v>230</v>
      </c>
      <c r="H71" s="40"/>
      <c r="I71" s="40"/>
      <c r="J71" s="40"/>
      <c r="K71" s="31"/>
    </row>
    <row r="72" spans="1:11" s="18" customFormat="1" ht="16.5">
      <c r="A72" s="15" t="s">
        <v>10</v>
      </c>
      <c r="B72" s="16" t="s">
        <v>105</v>
      </c>
      <c r="C72" s="17"/>
      <c r="D72" s="40">
        <f>E72</f>
        <v>806.99</v>
      </c>
      <c r="E72" s="40">
        <f>SUM(G72:J72)</f>
        <v>806.99</v>
      </c>
      <c r="F72" s="40">
        <f t="shared" si="8"/>
        <v>0</v>
      </c>
      <c r="G72" s="40">
        <v>806.99</v>
      </c>
      <c r="H72" s="40"/>
      <c r="I72" s="40"/>
      <c r="J72" s="40"/>
      <c r="K72" s="31"/>
    </row>
    <row r="73" spans="1:11" s="8" customFormat="1" ht="19.5" customHeight="1">
      <c r="A73" s="9" t="s">
        <v>88</v>
      </c>
      <c r="B73" s="10" t="s">
        <v>80</v>
      </c>
      <c r="C73" s="11"/>
      <c r="D73" s="38">
        <f>D74+D77</f>
        <v>947.938793</v>
      </c>
      <c r="E73" s="38">
        <f>E74+E77</f>
        <v>947.938793</v>
      </c>
      <c r="F73" s="38">
        <f t="shared" si="8"/>
        <v>0</v>
      </c>
      <c r="G73" s="38">
        <f>G74+G77</f>
        <v>947.938793</v>
      </c>
      <c r="H73" s="38"/>
      <c r="I73" s="38"/>
      <c r="J73" s="38"/>
      <c r="K73" s="30"/>
    </row>
    <row r="74" spans="1:11" s="8" customFormat="1" ht="16.5">
      <c r="A74" s="9">
        <v>1</v>
      </c>
      <c r="B74" s="10" t="s">
        <v>81</v>
      </c>
      <c r="C74" s="11"/>
      <c r="D74" s="38">
        <f>SUM(D75:D76)</f>
        <v>0</v>
      </c>
      <c r="E74" s="38">
        <f>SUM(E75:E76)</f>
        <v>0</v>
      </c>
      <c r="F74" s="38">
        <f t="shared" si="8"/>
        <v>0</v>
      </c>
      <c r="G74" s="38">
        <f>SUM(G75:G76)</f>
        <v>0</v>
      </c>
      <c r="H74" s="38"/>
      <c r="I74" s="38"/>
      <c r="J74" s="38"/>
      <c r="K74" s="30"/>
    </row>
    <row r="75" spans="1:10" ht="16.5" hidden="1">
      <c r="A75" s="12" t="s">
        <v>17</v>
      </c>
      <c r="B75" s="13" t="s">
        <v>100</v>
      </c>
      <c r="C75" s="14"/>
      <c r="D75" s="39">
        <f>E75</f>
        <v>0</v>
      </c>
      <c r="E75" s="39">
        <f>SUM(G75:J75)</f>
        <v>0</v>
      </c>
      <c r="F75" s="39">
        <f t="shared" si="8"/>
        <v>0</v>
      </c>
      <c r="G75" s="39"/>
      <c r="H75" s="39"/>
      <c r="I75" s="39"/>
      <c r="J75" s="39"/>
    </row>
    <row r="76" spans="1:10" ht="16.5" hidden="1">
      <c r="A76" s="12" t="s">
        <v>19</v>
      </c>
      <c r="B76" s="13" t="s">
        <v>20</v>
      </c>
      <c r="C76" s="14"/>
      <c r="D76" s="39">
        <f>E76</f>
        <v>0</v>
      </c>
      <c r="E76" s="39">
        <f>SUM(G76:J76)</f>
        <v>0</v>
      </c>
      <c r="F76" s="39">
        <f t="shared" si="8"/>
        <v>0</v>
      </c>
      <c r="G76" s="39"/>
      <c r="H76" s="39"/>
      <c r="I76" s="39"/>
      <c r="J76" s="39"/>
    </row>
    <row r="77" spans="1:11" s="8" customFormat="1" ht="16.5">
      <c r="A77" s="9">
        <v>2</v>
      </c>
      <c r="B77" s="10" t="s">
        <v>21</v>
      </c>
      <c r="C77" s="11"/>
      <c r="D77" s="38">
        <f>SUM(D78:D79)</f>
        <v>947.938793</v>
      </c>
      <c r="E77" s="38">
        <f>SUM(E78:E79)</f>
        <v>947.938793</v>
      </c>
      <c r="F77" s="38">
        <f t="shared" si="8"/>
        <v>0</v>
      </c>
      <c r="G77" s="38">
        <f>SUM(G78:G79)</f>
        <v>947.938793</v>
      </c>
      <c r="H77" s="38"/>
      <c r="I77" s="38"/>
      <c r="J77" s="38"/>
      <c r="K77" s="30"/>
    </row>
    <row r="78" spans="1:11" ht="16.5">
      <c r="A78" s="12" t="s">
        <v>17</v>
      </c>
      <c r="B78" s="13" t="s">
        <v>22</v>
      </c>
      <c r="C78" s="14"/>
      <c r="D78" s="39">
        <f>E78</f>
        <v>0</v>
      </c>
      <c r="E78" s="39">
        <f>SUM(G78:J78)</f>
        <v>0</v>
      </c>
      <c r="F78" s="39">
        <f t="shared" si="8"/>
        <v>0</v>
      </c>
      <c r="G78" s="39"/>
      <c r="H78" s="39"/>
      <c r="I78" s="39"/>
      <c r="J78" s="39"/>
      <c r="K78" s="27">
        <v>-206.264525</v>
      </c>
    </row>
    <row r="79" spans="1:10" ht="16.5">
      <c r="A79" s="12" t="s">
        <v>19</v>
      </c>
      <c r="B79" s="13" t="s">
        <v>23</v>
      </c>
      <c r="C79" s="14"/>
      <c r="D79" s="39">
        <f>E79</f>
        <v>947.938793</v>
      </c>
      <c r="E79" s="39">
        <f>SUM(E80:E81)</f>
        <v>947.938793</v>
      </c>
      <c r="F79" s="39">
        <f>SUM(F80:F81)</f>
        <v>0</v>
      </c>
      <c r="G79" s="39">
        <f>SUM(G80:G81)</f>
        <v>947.938793</v>
      </c>
      <c r="H79" s="39"/>
      <c r="I79" s="39"/>
      <c r="J79" s="39"/>
    </row>
    <row r="80" spans="1:10" ht="16.5">
      <c r="A80" s="12"/>
      <c r="B80" s="48" t="s">
        <v>90</v>
      </c>
      <c r="C80" s="14"/>
      <c r="D80" s="39">
        <f>E80</f>
        <v>474.086076</v>
      </c>
      <c r="E80" s="39">
        <f>SUM(G80:J80)</f>
        <v>474.086076</v>
      </c>
      <c r="F80" s="39"/>
      <c r="G80" s="39">
        <v>474.086076</v>
      </c>
      <c r="H80" s="39"/>
      <c r="I80" s="39"/>
      <c r="J80" s="39"/>
    </row>
    <row r="81" spans="1:10" ht="16.5">
      <c r="A81" s="25"/>
      <c r="B81" s="49" t="s">
        <v>89</v>
      </c>
      <c r="C81" s="50"/>
      <c r="D81" s="42">
        <f>E81</f>
        <v>473.85271700000004</v>
      </c>
      <c r="E81" s="42">
        <f>SUM(G81:J81)</f>
        <v>473.85271700000004</v>
      </c>
      <c r="F81" s="42"/>
      <c r="G81" s="42">
        <f>947.938793-G80</f>
        <v>473.85271700000004</v>
      </c>
      <c r="H81" s="42"/>
      <c r="I81" s="42"/>
      <c r="J81" s="42"/>
    </row>
    <row r="82" spans="1:15" s="8" customFormat="1" ht="30" customHeight="1">
      <c r="A82" s="51" t="s">
        <v>27</v>
      </c>
      <c r="B82" s="52" t="s">
        <v>65</v>
      </c>
      <c r="C82" s="53"/>
      <c r="D82" s="54">
        <f>D83+D118+D119</f>
        <v>28191.838206</v>
      </c>
      <c r="E82" s="54">
        <f>E83+E118+E119</f>
        <v>28191.838206</v>
      </c>
      <c r="F82" s="54">
        <f aca="true" t="shared" si="9" ref="F82:F126">E82-D82</f>
        <v>0</v>
      </c>
      <c r="G82" s="54">
        <f>G83+G118+G119</f>
        <v>28191.838206</v>
      </c>
      <c r="H82" s="54"/>
      <c r="I82" s="54"/>
      <c r="J82" s="54"/>
      <c r="K82" s="31"/>
      <c r="L82" s="18"/>
      <c r="M82" s="18"/>
      <c r="N82" s="18"/>
      <c r="O82" s="18"/>
    </row>
    <row r="83" spans="1:15" s="8" customFormat="1" ht="16.5">
      <c r="A83" s="55" t="s">
        <v>28</v>
      </c>
      <c r="B83" s="56" t="s">
        <v>29</v>
      </c>
      <c r="C83" s="57"/>
      <c r="D83" s="58">
        <f>D84+D87+D94+D97+D100+D103+D106+D109+D112+D115</f>
        <v>28191.838206</v>
      </c>
      <c r="E83" s="58">
        <f>E84+E87+E94+E97+E100+E103+E106+E109+E112+E115</f>
        <v>28191.838206</v>
      </c>
      <c r="F83" s="58">
        <f t="shared" si="9"/>
        <v>0</v>
      </c>
      <c r="G83" s="58">
        <f>G84+G87+G94+G97+G100+G103+G106+G109+G112+G115</f>
        <v>28191.838206</v>
      </c>
      <c r="H83" s="58"/>
      <c r="I83" s="58"/>
      <c r="J83" s="58"/>
      <c r="K83" s="31"/>
      <c r="L83" s="18"/>
      <c r="M83" s="18"/>
      <c r="N83" s="18"/>
      <c r="O83" s="18"/>
    </row>
    <row r="84" spans="1:15" s="8" customFormat="1" ht="28.5" customHeight="1">
      <c r="A84" s="9">
        <v>1</v>
      </c>
      <c r="B84" s="10" t="s">
        <v>108</v>
      </c>
      <c r="C84" s="11"/>
      <c r="D84" s="38">
        <f>D85+D86</f>
        <v>9079.93728</v>
      </c>
      <c r="E84" s="38">
        <f>E85+E86</f>
        <v>9079.93728</v>
      </c>
      <c r="F84" s="38">
        <f t="shared" si="9"/>
        <v>0</v>
      </c>
      <c r="G84" s="38">
        <f>G85+G86</f>
        <v>9079.93728</v>
      </c>
      <c r="H84" s="38"/>
      <c r="I84" s="38"/>
      <c r="J84" s="38"/>
      <c r="K84" s="31"/>
      <c r="L84" s="18"/>
      <c r="M84" s="18"/>
      <c r="N84" s="18"/>
      <c r="O84" s="18"/>
    </row>
    <row r="85" spans="1:15" ht="16.5">
      <c r="A85" s="12" t="s">
        <v>30</v>
      </c>
      <c r="B85" s="13" t="s">
        <v>22</v>
      </c>
      <c r="C85" s="19"/>
      <c r="D85" s="39">
        <f>E85</f>
        <v>6664.192</v>
      </c>
      <c r="E85" s="39">
        <f>SUM(G85:J85)</f>
        <v>6664.192</v>
      </c>
      <c r="F85" s="39">
        <f t="shared" si="9"/>
        <v>0</v>
      </c>
      <c r="G85" s="39">
        <v>6664.192</v>
      </c>
      <c r="H85" s="39"/>
      <c r="I85" s="39"/>
      <c r="J85" s="39"/>
      <c r="K85" s="31"/>
      <c r="L85" s="18"/>
      <c r="M85" s="18"/>
      <c r="N85" s="18"/>
      <c r="O85" s="18"/>
    </row>
    <row r="86" spans="1:15" ht="16.5">
      <c r="A86" s="12" t="s">
        <v>31</v>
      </c>
      <c r="B86" s="13" t="s">
        <v>23</v>
      </c>
      <c r="C86" s="14"/>
      <c r="D86" s="39">
        <f>E86</f>
        <v>2415.74528</v>
      </c>
      <c r="E86" s="39">
        <f>SUM(G86:J86)</f>
        <v>2415.74528</v>
      </c>
      <c r="F86" s="39">
        <f t="shared" si="9"/>
        <v>0</v>
      </c>
      <c r="G86" s="39">
        <v>2415.74528</v>
      </c>
      <c r="H86" s="39"/>
      <c r="I86" s="39"/>
      <c r="J86" s="39"/>
      <c r="K86" s="31"/>
      <c r="L86" s="18"/>
      <c r="M86" s="18"/>
      <c r="N86" s="18"/>
      <c r="O86" s="18"/>
    </row>
    <row r="87" spans="1:15" s="8" customFormat="1" ht="21" customHeight="1">
      <c r="A87" s="9">
        <v>2</v>
      </c>
      <c r="B87" s="10" t="s">
        <v>83</v>
      </c>
      <c r="C87" s="11"/>
      <c r="D87" s="41">
        <f>D88+D92+D93</f>
        <v>0</v>
      </c>
      <c r="E87" s="41">
        <f>E88+E92+E93</f>
        <v>0</v>
      </c>
      <c r="F87" s="38">
        <f t="shared" si="9"/>
        <v>0</v>
      </c>
      <c r="G87" s="41">
        <f>G88+G92+G93</f>
        <v>0</v>
      </c>
      <c r="H87" s="41"/>
      <c r="I87" s="41"/>
      <c r="J87" s="41"/>
      <c r="K87" s="31"/>
      <c r="L87" s="18"/>
      <c r="M87" s="18"/>
      <c r="N87" s="18"/>
      <c r="O87" s="18"/>
    </row>
    <row r="88" spans="1:15" ht="16.5" hidden="1">
      <c r="A88" s="12" t="s">
        <v>32</v>
      </c>
      <c r="B88" s="13" t="s">
        <v>33</v>
      </c>
      <c r="C88" s="19"/>
      <c r="D88" s="39">
        <f aca="true" t="shared" si="10" ref="D88:D93">E88</f>
        <v>0</v>
      </c>
      <c r="E88" s="39">
        <f aca="true" t="shared" si="11" ref="E88:E93">SUM(G88:J88)</f>
        <v>0</v>
      </c>
      <c r="F88" s="39">
        <f t="shared" si="9"/>
        <v>0</v>
      </c>
      <c r="G88" s="39"/>
      <c r="H88" s="39"/>
      <c r="I88" s="39"/>
      <c r="J88" s="39"/>
      <c r="K88" s="31"/>
      <c r="L88" s="18"/>
      <c r="M88" s="18"/>
      <c r="N88" s="18"/>
      <c r="O88" s="18"/>
    </row>
    <row r="89" spans="1:15" ht="16.5" hidden="1">
      <c r="A89" s="12"/>
      <c r="B89" s="13" t="s">
        <v>34</v>
      </c>
      <c r="C89" s="14"/>
      <c r="D89" s="39">
        <f t="shared" si="10"/>
        <v>0</v>
      </c>
      <c r="E89" s="39">
        <f t="shared" si="11"/>
        <v>0</v>
      </c>
      <c r="F89" s="39">
        <f t="shared" si="9"/>
        <v>0</v>
      </c>
      <c r="G89" s="39"/>
      <c r="H89" s="39"/>
      <c r="I89" s="39"/>
      <c r="J89" s="39"/>
      <c r="K89" s="31"/>
      <c r="L89" s="18"/>
      <c r="M89" s="18"/>
      <c r="N89" s="18"/>
      <c r="O89" s="18"/>
    </row>
    <row r="90" spans="1:15" ht="16.5" hidden="1">
      <c r="A90" s="12"/>
      <c r="B90" s="13" t="s">
        <v>35</v>
      </c>
      <c r="C90" s="14"/>
      <c r="D90" s="39">
        <f t="shared" si="10"/>
        <v>0</v>
      </c>
      <c r="E90" s="39">
        <f t="shared" si="11"/>
        <v>0</v>
      </c>
      <c r="F90" s="39">
        <f t="shared" si="9"/>
        <v>0</v>
      </c>
      <c r="G90" s="39"/>
      <c r="H90" s="39"/>
      <c r="I90" s="39"/>
      <c r="J90" s="39"/>
      <c r="K90" s="31"/>
      <c r="L90" s="18"/>
      <c r="M90" s="18"/>
      <c r="N90" s="18"/>
      <c r="O90" s="18"/>
    </row>
    <row r="91" spans="1:15" ht="16.5" hidden="1">
      <c r="A91" s="12"/>
      <c r="B91" s="13" t="s">
        <v>36</v>
      </c>
      <c r="C91" s="14"/>
      <c r="D91" s="39">
        <f t="shared" si="10"/>
        <v>0</v>
      </c>
      <c r="E91" s="39">
        <f t="shared" si="11"/>
        <v>0</v>
      </c>
      <c r="F91" s="39">
        <f t="shared" si="9"/>
        <v>0</v>
      </c>
      <c r="G91" s="39"/>
      <c r="H91" s="39"/>
      <c r="I91" s="39"/>
      <c r="J91" s="39"/>
      <c r="K91" s="31"/>
      <c r="L91" s="18"/>
      <c r="M91" s="18"/>
      <c r="N91" s="18"/>
      <c r="O91" s="18"/>
    </row>
    <row r="92" spans="1:15" ht="16.5" hidden="1">
      <c r="A92" s="12" t="s">
        <v>37</v>
      </c>
      <c r="B92" s="13" t="s">
        <v>38</v>
      </c>
      <c r="C92" s="14"/>
      <c r="D92" s="39">
        <f t="shared" si="10"/>
        <v>0</v>
      </c>
      <c r="E92" s="39">
        <f t="shared" si="11"/>
        <v>0</v>
      </c>
      <c r="F92" s="39">
        <f t="shared" si="9"/>
        <v>0</v>
      </c>
      <c r="G92" s="39"/>
      <c r="H92" s="39"/>
      <c r="I92" s="39"/>
      <c r="J92" s="39"/>
      <c r="K92" s="31"/>
      <c r="L92" s="18"/>
      <c r="M92" s="18"/>
      <c r="N92" s="18"/>
      <c r="O92" s="18"/>
    </row>
    <row r="93" spans="1:15" ht="16.5" hidden="1">
      <c r="A93" s="12" t="s">
        <v>39</v>
      </c>
      <c r="B93" s="13" t="s">
        <v>20</v>
      </c>
      <c r="C93" s="14"/>
      <c r="D93" s="39">
        <f t="shared" si="10"/>
        <v>0</v>
      </c>
      <c r="E93" s="39">
        <f t="shared" si="11"/>
        <v>0</v>
      </c>
      <c r="F93" s="39">
        <f t="shared" si="9"/>
        <v>0</v>
      </c>
      <c r="G93" s="39"/>
      <c r="H93" s="39"/>
      <c r="I93" s="39"/>
      <c r="J93" s="39"/>
      <c r="K93" s="31"/>
      <c r="L93" s="18"/>
      <c r="M93" s="18"/>
      <c r="N93" s="18"/>
      <c r="O93" s="18"/>
    </row>
    <row r="94" spans="1:11" s="8" customFormat="1" ht="30.75" customHeight="1">
      <c r="A94" s="9">
        <v>3</v>
      </c>
      <c r="B94" s="20" t="s">
        <v>107</v>
      </c>
      <c r="C94" s="11"/>
      <c r="D94" s="38">
        <f>D95+D96</f>
        <v>72.528806</v>
      </c>
      <c r="E94" s="38">
        <f>E95+E96</f>
        <v>72.528806</v>
      </c>
      <c r="F94" s="38">
        <f t="shared" si="9"/>
        <v>0</v>
      </c>
      <c r="G94" s="38">
        <f>G95+G96</f>
        <v>72.528806</v>
      </c>
      <c r="H94" s="38"/>
      <c r="I94" s="38"/>
      <c r="J94" s="38"/>
      <c r="K94" s="30"/>
    </row>
    <row r="95" spans="1:15" ht="16.5">
      <c r="A95" s="12" t="s">
        <v>40</v>
      </c>
      <c r="B95" s="13" t="s">
        <v>18</v>
      </c>
      <c r="C95" s="14"/>
      <c r="D95" s="39">
        <f>E95</f>
        <v>0</v>
      </c>
      <c r="E95" s="39">
        <f>SUM(G95:J95)</f>
        <v>0</v>
      </c>
      <c r="F95" s="39">
        <f t="shared" si="9"/>
        <v>0</v>
      </c>
      <c r="G95" s="39"/>
      <c r="H95" s="39"/>
      <c r="I95" s="39"/>
      <c r="J95" s="39"/>
      <c r="K95" s="31"/>
      <c r="L95" s="18"/>
      <c r="M95" s="18"/>
      <c r="N95" s="18"/>
      <c r="O95" s="18"/>
    </row>
    <row r="96" spans="1:15" ht="16.5">
      <c r="A96" s="12" t="s">
        <v>41</v>
      </c>
      <c r="B96" s="13" t="s">
        <v>20</v>
      </c>
      <c r="C96" s="14"/>
      <c r="D96" s="39">
        <f>E96</f>
        <v>72.528806</v>
      </c>
      <c r="E96" s="39">
        <f>SUM(G96:J96)</f>
        <v>72.528806</v>
      </c>
      <c r="F96" s="39">
        <f t="shared" si="9"/>
        <v>0</v>
      </c>
      <c r="G96" s="39">
        <v>72.528806</v>
      </c>
      <c r="H96" s="39"/>
      <c r="I96" s="39"/>
      <c r="J96" s="39"/>
      <c r="K96" s="31"/>
      <c r="L96" s="18"/>
      <c r="M96" s="18"/>
      <c r="N96" s="18"/>
      <c r="O96" s="18"/>
    </row>
    <row r="97" spans="1:11" s="8" customFormat="1" ht="16.5">
      <c r="A97" s="9">
        <v>4</v>
      </c>
      <c r="B97" s="10" t="s">
        <v>42</v>
      </c>
      <c r="C97" s="11"/>
      <c r="D97" s="38">
        <f>D98+D99</f>
        <v>0</v>
      </c>
      <c r="E97" s="38">
        <f>E98+E99</f>
        <v>0</v>
      </c>
      <c r="F97" s="38">
        <f t="shared" si="9"/>
        <v>0</v>
      </c>
      <c r="G97" s="38">
        <f>G98+G99</f>
        <v>0</v>
      </c>
      <c r="H97" s="38"/>
      <c r="I97" s="38"/>
      <c r="J97" s="38"/>
      <c r="K97" s="30"/>
    </row>
    <row r="98" spans="1:10" ht="16.5" hidden="1">
      <c r="A98" s="12" t="s">
        <v>43</v>
      </c>
      <c r="B98" s="13" t="s">
        <v>18</v>
      </c>
      <c r="C98" s="14"/>
      <c r="D98" s="39">
        <f>E98</f>
        <v>0</v>
      </c>
      <c r="E98" s="39">
        <f>SUM(G98:J98)</f>
        <v>0</v>
      </c>
      <c r="F98" s="39">
        <f t="shared" si="9"/>
        <v>0</v>
      </c>
      <c r="G98" s="39"/>
      <c r="H98" s="39"/>
      <c r="I98" s="39"/>
      <c r="J98" s="39"/>
    </row>
    <row r="99" spans="1:10" ht="16.5" hidden="1">
      <c r="A99" s="12" t="s">
        <v>44</v>
      </c>
      <c r="B99" s="13" t="s">
        <v>20</v>
      </c>
      <c r="C99" s="14"/>
      <c r="D99" s="39">
        <f>E99</f>
        <v>0</v>
      </c>
      <c r="E99" s="39">
        <f>SUM(G99:J99)</f>
        <v>0</v>
      </c>
      <c r="F99" s="39">
        <f t="shared" si="9"/>
        <v>0</v>
      </c>
      <c r="G99" s="39"/>
      <c r="H99" s="39"/>
      <c r="I99" s="39"/>
      <c r="J99" s="39"/>
    </row>
    <row r="100" spans="1:11" s="8" customFormat="1" ht="24.75" customHeight="1">
      <c r="A100" s="9">
        <v>5</v>
      </c>
      <c r="B100" s="10" t="s">
        <v>111</v>
      </c>
      <c r="C100" s="11"/>
      <c r="D100" s="38">
        <f>D101+D102</f>
        <v>40.6</v>
      </c>
      <c r="E100" s="38">
        <f>E101+E102</f>
        <v>40.6</v>
      </c>
      <c r="F100" s="38">
        <f t="shared" si="9"/>
        <v>0</v>
      </c>
      <c r="G100" s="38">
        <f>G101+G102</f>
        <v>40.6</v>
      </c>
      <c r="H100" s="38"/>
      <c r="I100" s="38"/>
      <c r="J100" s="38"/>
      <c r="K100" s="30"/>
    </row>
    <row r="101" spans="1:10" ht="16.5">
      <c r="A101" s="12" t="s">
        <v>45</v>
      </c>
      <c r="B101" s="13" t="s">
        <v>18</v>
      </c>
      <c r="C101" s="14"/>
      <c r="D101" s="39">
        <f>E101</f>
        <v>0</v>
      </c>
      <c r="E101" s="39">
        <f>SUM(G101:J101)</f>
        <v>0</v>
      </c>
      <c r="F101" s="39">
        <f t="shared" si="9"/>
        <v>0</v>
      </c>
      <c r="G101" s="39"/>
      <c r="H101" s="39"/>
      <c r="I101" s="39"/>
      <c r="J101" s="39"/>
    </row>
    <row r="102" spans="1:10" ht="16.5">
      <c r="A102" s="12" t="s">
        <v>46</v>
      </c>
      <c r="B102" s="13" t="s">
        <v>20</v>
      </c>
      <c r="C102" s="14"/>
      <c r="D102" s="39">
        <f>E102</f>
        <v>40.6</v>
      </c>
      <c r="E102" s="39">
        <f>SUM(G102:J102)</f>
        <v>40.6</v>
      </c>
      <c r="F102" s="39">
        <f t="shared" si="9"/>
        <v>0</v>
      </c>
      <c r="G102" s="39">
        <v>40.6</v>
      </c>
      <c r="H102" s="39"/>
      <c r="I102" s="39"/>
      <c r="J102" s="39"/>
    </row>
    <row r="103" spans="1:11" s="8" customFormat="1" ht="24.75" customHeight="1">
      <c r="A103" s="9">
        <v>6</v>
      </c>
      <c r="B103" s="10" t="s">
        <v>109</v>
      </c>
      <c r="C103" s="11"/>
      <c r="D103" s="38">
        <f>D104+D105</f>
        <v>10832.768</v>
      </c>
      <c r="E103" s="38">
        <f>E104+E105</f>
        <v>10832.768</v>
      </c>
      <c r="F103" s="38">
        <f t="shared" si="9"/>
        <v>0</v>
      </c>
      <c r="G103" s="38">
        <f>G104+G105</f>
        <v>10832.768</v>
      </c>
      <c r="H103" s="38"/>
      <c r="I103" s="38"/>
      <c r="J103" s="38"/>
      <c r="K103" s="30"/>
    </row>
    <row r="104" spans="1:10" ht="16.5">
      <c r="A104" s="12" t="s">
        <v>47</v>
      </c>
      <c r="B104" s="13" t="s">
        <v>18</v>
      </c>
      <c r="C104" s="14"/>
      <c r="D104" s="39">
        <f>E104</f>
        <v>0</v>
      </c>
      <c r="E104" s="39">
        <f>SUM(G104:J104)</f>
        <v>0</v>
      </c>
      <c r="F104" s="39">
        <f t="shared" si="9"/>
        <v>0</v>
      </c>
      <c r="G104" s="39"/>
      <c r="H104" s="39"/>
      <c r="I104" s="39"/>
      <c r="J104" s="39"/>
    </row>
    <row r="105" spans="1:10" ht="16.5">
      <c r="A105" s="12" t="s">
        <v>48</v>
      </c>
      <c r="B105" s="13" t="s">
        <v>20</v>
      </c>
      <c r="C105" s="14"/>
      <c r="D105" s="39">
        <f>E105</f>
        <v>10832.768</v>
      </c>
      <c r="E105" s="39">
        <f>SUM(G105:J105)</f>
        <v>10832.768</v>
      </c>
      <c r="F105" s="39">
        <f t="shared" si="9"/>
        <v>0</v>
      </c>
      <c r="G105" s="39">
        <v>10832.768</v>
      </c>
      <c r="H105" s="39"/>
      <c r="I105" s="39"/>
      <c r="J105" s="39"/>
    </row>
    <row r="106" spans="1:11" s="8" customFormat="1" ht="24.75" customHeight="1">
      <c r="A106" s="9">
        <v>7</v>
      </c>
      <c r="B106" s="10" t="s">
        <v>110</v>
      </c>
      <c r="C106" s="11"/>
      <c r="D106" s="38">
        <f>D107+D108</f>
        <v>8166.00412</v>
      </c>
      <c r="E106" s="38">
        <f>E107+E108</f>
        <v>8166.00412</v>
      </c>
      <c r="F106" s="38">
        <f t="shared" si="9"/>
        <v>0</v>
      </c>
      <c r="G106" s="38">
        <f>G107+G108</f>
        <v>8166.00412</v>
      </c>
      <c r="H106" s="38"/>
      <c r="I106" s="38"/>
      <c r="J106" s="38"/>
      <c r="K106" s="30"/>
    </row>
    <row r="107" spans="1:10" ht="16.5">
      <c r="A107" s="12" t="s">
        <v>49</v>
      </c>
      <c r="B107" s="13" t="s">
        <v>18</v>
      </c>
      <c r="C107" s="19"/>
      <c r="D107" s="39">
        <f>E107</f>
        <v>0</v>
      </c>
      <c r="E107" s="39">
        <f>SUM(G107:J107)</f>
        <v>0</v>
      </c>
      <c r="F107" s="39">
        <f t="shared" si="9"/>
        <v>0</v>
      </c>
      <c r="G107" s="39"/>
      <c r="H107" s="39"/>
      <c r="I107" s="39"/>
      <c r="J107" s="39"/>
    </row>
    <row r="108" spans="1:10" ht="16.5">
      <c r="A108" s="12" t="s">
        <v>50</v>
      </c>
      <c r="B108" s="13" t="s">
        <v>51</v>
      </c>
      <c r="C108" s="19"/>
      <c r="D108" s="39">
        <f>E108</f>
        <v>8166.00412</v>
      </c>
      <c r="E108" s="39">
        <f>SUM(G108:J108)</f>
        <v>8166.00412</v>
      </c>
      <c r="F108" s="39">
        <f t="shared" si="9"/>
        <v>0</v>
      </c>
      <c r="G108" s="39">
        <v>8166.00412</v>
      </c>
      <c r="H108" s="39"/>
      <c r="I108" s="39"/>
      <c r="J108" s="39"/>
    </row>
    <row r="109" spans="1:11" s="8" customFormat="1" ht="16.5" hidden="1">
      <c r="A109" s="9">
        <v>8</v>
      </c>
      <c r="B109" s="10" t="s">
        <v>52</v>
      </c>
      <c r="C109" s="21"/>
      <c r="D109" s="38">
        <f>D110+D111</f>
        <v>0</v>
      </c>
      <c r="E109" s="38">
        <f>E110+E111</f>
        <v>0</v>
      </c>
      <c r="F109" s="38">
        <f t="shared" si="9"/>
        <v>0</v>
      </c>
      <c r="G109" s="38">
        <f>G110+G111</f>
        <v>0</v>
      </c>
      <c r="H109" s="38"/>
      <c r="I109" s="38"/>
      <c r="J109" s="38"/>
      <c r="K109" s="30"/>
    </row>
    <row r="110" spans="1:10" ht="16.5" hidden="1">
      <c r="A110" s="12" t="s">
        <v>53</v>
      </c>
      <c r="B110" s="13" t="s">
        <v>18</v>
      </c>
      <c r="C110" s="19"/>
      <c r="D110" s="39">
        <f>E110</f>
        <v>0</v>
      </c>
      <c r="E110" s="39">
        <f>SUM(G110:J110)</f>
        <v>0</v>
      </c>
      <c r="F110" s="39">
        <f t="shared" si="9"/>
        <v>0</v>
      </c>
      <c r="G110" s="39"/>
      <c r="H110" s="39"/>
      <c r="I110" s="39"/>
      <c r="J110" s="39"/>
    </row>
    <row r="111" spans="1:10" ht="16.5" hidden="1">
      <c r="A111" s="12" t="s">
        <v>54</v>
      </c>
      <c r="B111" s="13" t="s">
        <v>20</v>
      </c>
      <c r="C111" s="19"/>
      <c r="D111" s="39">
        <f>E111</f>
        <v>0</v>
      </c>
      <c r="E111" s="39">
        <f>SUM(G111:J111)</f>
        <v>0</v>
      </c>
      <c r="F111" s="39">
        <f t="shared" si="9"/>
        <v>0</v>
      </c>
      <c r="G111" s="39"/>
      <c r="H111" s="39"/>
      <c r="I111" s="39"/>
      <c r="J111" s="39"/>
    </row>
    <row r="112" spans="1:11" s="8" customFormat="1" ht="16.5" hidden="1">
      <c r="A112" s="9">
        <v>9</v>
      </c>
      <c r="B112" s="10" t="s">
        <v>55</v>
      </c>
      <c r="C112" s="21"/>
      <c r="D112" s="38">
        <f>D113+D114</f>
        <v>0</v>
      </c>
      <c r="E112" s="38">
        <f>E113+E114</f>
        <v>0</v>
      </c>
      <c r="F112" s="38">
        <f t="shared" si="9"/>
        <v>0</v>
      </c>
      <c r="G112" s="38">
        <f>G113+G114</f>
        <v>0</v>
      </c>
      <c r="H112" s="38"/>
      <c r="I112" s="38"/>
      <c r="J112" s="38"/>
      <c r="K112" s="30"/>
    </row>
    <row r="113" spans="1:10" ht="16.5" hidden="1">
      <c r="A113" s="12" t="s">
        <v>56</v>
      </c>
      <c r="B113" s="13" t="s">
        <v>18</v>
      </c>
      <c r="C113" s="19"/>
      <c r="D113" s="39">
        <f>E113</f>
        <v>0</v>
      </c>
      <c r="E113" s="39">
        <f>SUM(G113:J113)</f>
        <v>0</v>
      </c>
      <c r="F113" s="39">
        <f t="shared" si="9"/>
        <v>0</v>
      </c>
      <c r="G113" s="39"/>
      <c r="H113" s="39"/>
      <c r="I113" s="39"/>
      <c r="J113" s="39"/>
    </row>
    <row r="114" spans="1:10" ht="16.5" hidden="1">
      <c r="A114" s="12" t="s">
        <v>57</v>
      </c>
      <c r="B114" s="13" t="s">
        <v>20</v>
      </c>
      <c r="C114" s="19"/>
      <c r="D114" s="39">
        <f>E114</f>
        <v>0</v>
      </c>
      <c r="E114" s="39">
        <f>SUM(G114:J114)</f>
        <v>0</v>
      </c>
      <c r="F114" s="39">
        <f t="shared" si="9"/>
        <v>0</v>
      </c>
      <c r="G114" s="39"/>
      <c r="H114" s="39"/>
      <c r="I114" s="39"/>
      <c r="J114" s="39"/>
    </row>
    <row r="115" spans="1:11" s="8" customFormat="1" ht="16.5" hidden="1">
      <c r="A115" s="9">
        <v>10</v>
      </c>
      <c r="B115" s="10" t="s">
        <v>58</v>
      </c>
      <c r="C115" s="21"/>
      <c r="D115" s="38">
        <f>SUM(D116:D117)</f>
        <v>0</v>
      </c>
      <c r="E115" s="38">
        <f>SUM(E116:E117)</f>
        <v>0</v>
      </c>
      <c r="F115" s="38">
        <f t="shared" si="9"/>
        <v>0</v>
      </c>
      <c r="G115" s="38">
        <f>SUM(G116:G117)</f>
        <v>0</v>
      </c>
      <c r="H115" s="38"/>
      <c r="I115" s="38"/>
      <c r="J115" s="38"/>
      <c r="K115" s="30"/>
    </row>
    <row r="116" spans="1:10" ht="16.5" hidden="1">
      <c r="A116" s="22" t="s">
        <v>59</v>
      </c>
      <c r="B116" s="23" t="s">
        <v>18</v>
      </c>
      <c r="C116" s="19"/>
      <c r="D116" s="39">
        <f>E116</f>
        <v>0</v>
      </c>
      <c r="E116" s="39">
        <f>SUM(G116:J116)</f>
        <v>0</v>
      </c>
      <c r="F116" s="39">
        <f t="shared" si="9"/>
        <v>0</v>
      </c>
      <c r="G116" s="39"/>
      <c r="H116" s="39"/>
      <c r="I116" s="39"/>
      <c r="J116" s="39"/>
    </row>
    <row r="117" spans="1:10" ht="16.5" hidden="1">
      <c r="A117" s="24" t="s">
        <v>60</v>
      </c>
      <c r="B117" s="23" t="s">
        <v>20</v>
      </c>
      <c r="C117" s="19"/>
      <c r="D117" s="39">
        <f>E117</f>
        <v>0</v>
      </c>
      <c r="E117" s="39">
        <f>SUM(G117:J117)</f>
        <v>0</v>
      </c>
      <c r="F117" s="39">
        <f t="shared" si="9"/>
        <v>0</v>
      </c>
      <c r="G117" s="39"/>
      <c r="H117" s="39"/>
      <c r="I117" s="39"/>
      <c r="J117" s="39"/>
    </row>
    <row r="118" spans="1:11" s="8" customFormat="1" ht="16.5">
      <c r="A118" s="9" t="s">
        <v>16</v>
      </c>
      <c r="B118" s="10" t="s">
        <v>61</v>
      </c>
      <c r="C118" s="21"/>
      <c r="D118" s="41">
        <f>E118</f>
        <v>0</v>
      </c>
      <c r="E118" s="41">
        <f>SUM(G118:J118)</f>
        <v>0</v>
      </c>
      <c r="F118" s="38">
        <f t="shared" si="9"/>
        <v>0</v>
      </c>
      <c r="G118" s="41"/>
      <c r="H118" s="41"/>
      <c r="I118" s="41"/>
      <c r="J118" s="41"/>
      <c r="K118" s="30"/>
    </row>
    <row r="119" spans="1:11" s="8" customFormat="1" ht="16.5">
      <c r="A119" s="43" t="s">
        <v>24</v>
      </c>
      <c r="B119" s="44" t="s">
        <v>62</v>
      </c>
      <c r="C119" s="45"/>
      <c r="D119" s="46">
        <f>E119</f>
        <v>0</v>
      </c>
      <c r="E119" s="46">
        <f>SUM(G119:J119)</f>
        <v>0</v>
      </c>
      <c r="F119" s="47">
        <f t="shared" si="9"/>
        <v>0</v>
      </c>
      <c r="G119" s="46"/>
      <c r="H119" s="46"/>
      <c r="I119" s="46"/>
      <c r="J119" s="46"/>
      <c r="K119" s="30"/>
    </row>
    <row r="120" spans="1:15" s="8" customFormat="1" ht="26.25" customHeight="1">
      <c r="A120" s="84" t="s">
        <v>91</v>
      </c>
      <c r="B120" s="85" t="s">
        <v>95</v>
      </c>
      <c r="C120" s="86"/>
      <c r="D120" s="87"/>
      <c r="E120" s="87"/>
      <c r="F120" s="87"/>
      <c r="G120" s="87"/>
      <c r="H120" s="54"/>
      <c r="I120" s="54"/>
      <c r="J120" s="54"/>
      <c r="K120" s="31"/>
      <c r="L120" s="18"/>
      <c r="M120" s="18"/>
      <c r="N120" s="18"/>
      <c r="O120" s="18"/>
    </row>
    <row r="121" spans="1:10" ht="16.5" hidden="1">
      <c r="A121" s="80" t="s">
        <v>99</v>
      </c>
      <c r="B121" s="81" t="s">
        <v>92</v>
      </c>
      <c r="C121" s="82"/>
      <c r="D121" s="83">
        <f aca="true" t="shared" si="12" ref="D121:D126">E121</f>
        <v>0</v>
      </c>
      <c r="E121" s="83">
        <f aca="true" t="shared" si="13" ref="E121:E126">SUM(G121:J121)</f>
        <v>0</v>
      </c>
      <c r="F121" s="83">
        <f t="shared" si="9"/>
        <v>0</v>
      </c>
      <c r="G121" s="83">
        <v>0</v>
      </c>
      <c r="H121" s="39"/>
      <c r="I121" s="39"/>
      <c r="J121" s="39"/>
    </row>
    <row r="122" spans="1:10" ht="16.5" hidden="1">
      <c r="A122" s="12" t="s">
        <v>99</v>
      </c>
      <c r="B122" s="13" t="s">
        <v>93</v>
      </c>
      <c r="C122" s="19"/>
      <c r="D122" s="39">
        <f t="shared" si="12"/>
        <v>0</v>
      </c>
      <c r="E122" s="39">
        <f t="shared" si="13"/>
        <v>0</v>
      </c>
      <c r="F122" s="39">
        <f t="shared" si="9"/>
        <v>0</v>
      </c>
      <c r="G122" s="39">
        <v>0</v>
      </c>
      <c r="H122" s="39"/>
      <c r="I122" s="39"/>
      <c r="J122" s="39"/>
    </row>
    <row r="123" spans="1:10" ht="16.5" hidden="1">
      <c r="A123" s="12" t="s">
        <v>99</v>
      </c>
      <c r="B123" s="13" t="s">
        <v>94</v>
      </c>
      <c r="C123" s="19"/>
      <c r="D123" s="39">
        <f t="shared" si="12"/>
        <v>0</v>
      </c>
      <c r="E123" s="39">
        <f>SUM(G123:J123)</f>
        <v>0</v>
      </c>
      <c r="F123" s="39">
        <f>E123-D123</f>
        <v>0</v>
      </c>
      <c r="G123" s="39">
        <f>G121-G122</f>
        <v>0</v>
      </c>
      <c r="H123" s="39"/>
      <c r="I123" s="39"/>
      <c r="J123" s="39"/>
    </row>
    <row r="124" spans="1:10" ht="16.5" hidden="1">
      <c r="A124" s="12"/>
      <c r="B124" s="48" t="s">
        <v>98</v>
      </c>
      <c r="C124" s="19"/>
      <c r="D124" s="39">
        <f t="shared" si="12"/>
        <v>0</v>
      </c>
      <c r="E124" s="39">
        <f>SUM(G124:J124)</f>
        <v>0</v>
      </c>
      <c r="F124" s="39">
        <f>E124-D124</f>
        <v>0</v>
      </c>
      <c r="G124" s="39">
        <v>0</v>
      </c>
      <c r="H124" s="39"/>
      <c r="I124" s="39"/>
      <c r="J124" s="39"/>
    </row>
    <row r="125" spans="1:10" ht="16.5" hidden="1">
      <c r="A125" s="12"/>
      <c r="B125" s="48" t="s">
        <v>96</v>
      </c>
      <c r="C125" s="19"/>
      <c r="D125" s="39">
        <f t="shared" si="12"/>
        <v>0</v>
      </c>
      <c r="E125" s="39">
        <f>SUM(G125:J125)</f>
        <v>0</v>
      </c>
      <c r="F125" s="39">
        <f>E125-D125</f>
        <v>0</v>
      </c>
      <c r="G125" s="39">
        <f>G123-G126-G124</f>
        <v>0</v>
      </c>
      <c r="H125" s="39"/>
      <c r="I125" s="39"/>
      <c r="J125" s="39"/>
    </row>
    <row r="126" spans="1:10" ht="16.5" hidden="1">
      <c r="A126" s="25"/>
      <c r="B126" s="49" t="s">
        <v>97</v>
      </c>
      <c r="C126" s="72"/>
      <c r="D126" s="42">
        <f t="shared" si="12"/>
        <v>0</v>
      </c>
      <c r="E126" s="42">
        <f t="shared" si="13"/>
        <v>0</v>
      </c>
      <c r="F126" s="42">
        <f t="shared" si="9"/>
        <v>0</v>
      </c>
      <c r="G126" s="42">
        <v>0</v>
      </c>
      <c r="H126" s="42"/>
      <c r="I126" s="42"/>
      <c r="J126" s="42"/>
    </row>
  </sheetData>
  <sheetProtection/>
  <mergeCells count="12">
    <mergeCell ref="A5:J5"/>
    <mergeCell ref="A6:G6"/>
    <mergeCell ref="A7:J7"/>
    <mergeCell ref="A8:J8"/>
    <mergeCell ref="B9:G9"/>
    <mergeCell ref="D11:J11"/>
    <mergeCell ref="D12:D14"/>
    <mergeCell ref="E12:E14"/>
    <mergeCell ref="F12:F14"/>
    <mergeCell ref="A12:A14"/>
    <mergeCell ref="B12:C14"/>
    <mergeCell ref="G12:G13"/>
  </mergeCells>
  <printOptions horizontalCentered="1"/>
  <pageMargins left="0.236220472440945" right="0.15748031496063" top="0.68" bottom="0.47244094488189" header="0.15748031496063" footer="0.196850393700787"/>
  <pageSetup horizontalDpi="600" verticalDpi="600" orientation="portrait" paperSize="9" scale="72" r:id="rId1"/>
  <headerFooter>
    <oddFooter>&amp;C&amp;11&amp;A - 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2022-10-05T09:31:24Z</cp:lastPrinted>
  <dcterms:created xsi:type="dcterms:W3CDTF">2019-03-29T01:48:58Z</dcterms:created>
  <dcterms:modified xsi:type="dcterms:W3CDTF">2022-10-05T09:48:57Z</dcterms:modified>
  <cp:category/>
  <cp:version/>
  <cp:contentType/>
  <cp:contentStatus/>
</cp:coreProperties>
</file>