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U lieu E\dulieumaybach\PHC-TH\Nguon 13\Cong khai Dt, Thu-chi\Công khai năm 2024\"/>
    </mc:Choice>
  </mc:AlternateContent>
  <bookViews>
    <workbookView xWindow="0" yWindow="0" windowWidth="24000" windowHeight="9630" activeTab="5"/>
  </bookViews>
  <sheets>
    <sheet name="Q1" sheetId="1" r:id="rId1"/>
    <sheet name="Q2" sheetId="2" r:id="rId2"/>
    <sheet name="Q3" sheetId="4" r:id="rId3"/>
    <sheet name="6 tháng" sheetId="3" r:id="rId4"/>
    <sheet name="9 tháng" sheetId="5" r:id="rId5"/>
    <sheet name="11 tháng" sheetId="6" r:id="rId6"/>
  </sheets>
  <definedNames>
    <definedName name="_xlnm.Print_Titles" localSheetId="5">'11 tháng'!$3:$5</definedName>
    <definedName name="_xlnm.Print_Titles" localSheetId="3">'6 tháng'!$4:$6</definedName>
    <definedName name="_xlnm.Print_Titles" localSheetId="4">'9 tháng'!$3:$5</definedName>
    <definedName name="_xlnm.Print_Titles" localSheetId="0">'Q1'!$4:$6</definedName>
    <definedName name="_xlnm.Print_Titles" localSheetId="1">'Q2'!$4:$6</definedName>
    <definedName name="_xlnm.Print_Titles" localSheetId="2">'Q3'!$4:$6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4" i="6" l="1"/>
  <c r="E73" i="6"/>
  <c r="E75" i="6"/>
  <c r="E74" i="6" s="1"/>
  <c r="F72" i="6"/>
  <c r="F71" i="6"/>
  <c r="E71" i="6" s="1"/>
  <c r="E70" i="6" s="1"/>
  <c r="F69" i="6"/>
  <c r="F68" i="6" s="1"/>
  <c r="F67" i="6"/>
  <c r="E67" i="6" s="1"/>
  <c r="E66" i="6" s="1"/>
  <c r="F65" i="6"/>
  <c r="F64" i="6" s="1"/>
  <c r="F62" i="6"/>
  <c r="E62" i="6" s="1"/>
  <c r="F61" i="6"/>
  <c r="E61" i="6" s="1"/>
  <c r="F60" i="6"/>
  <c r="E60" i="6" s="1"/>
  <c r="F59" i="6"/>
  <c r="E59" i="6" s="1"/>
  <c r="F58" i="6"/>
  <c r="E58" i="6" s="1"/>
  <c r="F57" i="6"/>
  <c r="E57" i="6" s="1"/>
  <c r="F55" i="6"/>
  <c r="E55" i="6" s="1"/>
  <c r="F54" i="6"/>
  <c r="E54" i="6" s="1"/>
  <c r="F53" i="6"/>
  <c r="E53" i="6" s="1"/>
  <c r="F52" i="6"/>
  <c r="F51" i="6" s="1"/>
  <c r="F49" i="6"/>
  <c r="E49" i="6" s="1"/>
  <c r="F47" i="6"/>
  <c r="E47" i="6" s="1"/>
  <c r="F46" i="6"/>
  <c r="E46" i="6" s="1"/>
  <c r="F45" i="6"/>
  <c r="E45" i="6" s="1"/>
  <c r="F44" i="6"/>
  <c r="E44" i="6" s="1"/>
  <c r="E42" i="6"/>
  <c r="E41" i="6"/>
  <c r="F40" i="6"/>
  <c r="E40" i="6" s="1"/>
  <c r="F39" i="6"/>
  <c r="E39" i="6" s="1"/>
  <c r="F38" i="6"/>
  <c r="E38" i="6" s="1"/>
  <c r="F37" i="6"/>
  <c r="E37" i="6" s="1"/>
  <c r="F36" i="6"/>
  <c r="E36" i="6" s="1"/>
  <c r="E35" i="6"/>
  <c r="F34" i="6"/>
  <c r="E33" i="6"/>
  <c r="F31" i="6"/>
  <c r="E31" i="6" s="1"/>
  <c r="E32" i="6"/>
  <c r="E30" i="6"/>
  <c r="E29" i="6"/>
  <c r="E27" i="6"/>
  <c r="E26" i="6"/>
  <c r="F24" i="6"/>
  <c r="F23" i="6" s="1"/>
  <c r="E23" i="6" s="1"/>
  <c r="E24" i="6"/>
  <c r="E22" i="6"/>
  <c r="E21" i="6"/>
  <c r="E20" i="6"/>
  <c r="E19" i="6"/>
  <c r="E18" i="6"/>
  <c r="F15" i="6"/>
  <c r="E16" i="6"/>
  <c r="E15" i="6" s="1"/>
  <c r="E13" i="6"/>
  <c r="E12" i="6"/>
  <c r="E10" i="6"/>
  <c r="F9" i="6"/>
  <c r="E9" i="6" s="1"/>
  <c r="E8" i="6"/>
  <c r="F7" i="6"/>
  <c r="E7" i="6" s="1"/>
  <c r="E51" i="6" l="1"/>
  <c r="E50" i="6" s="1"/>
  <c r="F50" i="6"/>
  <c r="E64" i="6"/>
  <c r="F43" i="6"/>
  <c r="E43" i="6" s="1"/>
  <c r="E48" i="6"/>
  <c r="E52" i="6"/>
  <c r="E65" i="6"/>
  <c r="E69" i="6"/>
  <c r="E68" i="6" s="1"/>
  <c r="E72" i="6"/>
  <c r="F11" i="6"/>
  <c r="E11" i="6" s="1"/>
  <c r="F28" i="6"/>
  <c r="E28" i="6" s="1"/>
  <c r="F66" i="6"/>
  <c r="F70" i="6"/>
  <c r="F74" i="6"/>
  <c r="F17" i="6"/>
  <c r="E17" i="6" s="1"/>
  <c r="F25" i="6"/>
  <c r="E25" i="6" s="1"/>
  <c r="F34" i="5"/>
  <c r="F35" i="5"/>
  <c r="E35" i="5" s="1"/>
  <c r="F73" i="5"/>
  <c r="E73" i="5" s="1"/>
  <c r="E72" i="5" s="1"/>
  <c r="F71" i="3"/>
  <c r="F71" i="5"/>
  <c r="E71" i="5" s="1"/>
  <c r="E70" i="5" s="1"/>
  <c r="E76" i="3"/>
  <c r="F75" i="3"/>
  <c r="E75" i="3"/>
  <c r="E72" i="3"/>
  <c r="F75" i="5"/>
  <c r="F74" i="5" s="1"/>
  <c r="F69" i="5"/>
  <c r="E69" i="5" s="1"/>
  <c r="E68" i="5" s="1"/>
  <c r="F67" i="5"/>
  <c r="F66" i="5" s="1"/>
  <c r="F32" i="4"/>
  <c r="F64" i="4"/>
  <c r="E64" i="4"/>
  <c r="E71" i="4"/>
  <c r="E72" i="4"/>
  <c r="F71" i="4"/>
  <c r="F75" i="4"/>
  <c r="E75" i="4"/>
  <c r="E76" i="4"/>
  <c r="E35" i="4"/>
  <c r="E74" i="4"/>
  <c r="F73" i="4"/>
  <c r="E73" i="4"/>
  <c r="E70" i="4"/>
  <c r="E69" i="4" s="1"/>
  <c r="F69" i="4"/>
  <c r="E68" i="4"/>
  <c r="F67" i="4"/>
  <c r="E67" i="4"/>
  <c r="E66" i="4"/>
  <c r="F65" i="4"/>
  <c r="E65" i="4"/>
  <c r="E63" i="4"/>
  <c r="E62" i="4"/>
  <c r="E61" i="4"/>
  <c r="E60" i="4"/>
  <c r="E59" i="4"/>
  <c r="F58" i="4"/>
  <c r="E58" i="4" s="1"/>
  <c r="E56" i="4"/>
  <c r="E55" i="4"/>
  <c r="F54" i="4"/>
  <c r="E54" i="4" s="1"/>
  <c r="E53" i="4"/>
  <c r="F52" i="4"/>
  <c r="E52" i="4" s="1"/>
  <c r="E50" i="4"/>
  <c r="E49" i="4"/>
  <c r="F48" i="4"/>
  <c r="E48" i="4"/>
  <c r="E47" i="4"/>
  <c r="F46" i="4"/>
  <c r="E46" i="4" s="1"/>
  <c r="E45" i="4"/>
  <c r="F44" i="4"/>
  <c r="F7" i="4" s="1"/>
  <c r="E43" i="4"/>
  <c r="E42" i="4"/>
  <c r="F41" i="4"/>
  <c r="E41" i="4" s="1"/>
  <c r="E40" i="4"/>
  <c r="F39" i="4"/>
  <c r="E39" i="4" s="1"/>
  <c r="E38" i="4"/>
  <c r="F37" i="4"/>
  <c r="E37" i="4"/>
  <c r="E36" i="4"/>
  <c r="E34" i="4"/>
  <c r="E33" i="4"/>
  <c r="E32" i="4"/>
  <c r="E31" i="4"/>
  <c r="E30" i="4"/>
  <c r="F29" i="4"/>
  <c r="E29" i="4" s="1"/>
  <c r="E28" i="4"/>
  <c r="E27" i="4"/>
  <c r="F26" i="4"/>
  <c r="E26" i="4" s="1"/>
  <c r="E25" i="4"/>
  <c r="F24" i="4"/>
  <c r="E24" i="4" s="1"/>
  <c r="E23" i="4"/>
  <c r="E22" i="4"/>
  <c r="E21" i="4"/>
  <c r="E20" i="4"/>
  <c r="E19" i="4"/>
  <c r="F18" i="4"/>
  <c r="E18" i="4" s="1"/>
  <c r="E17" i="4"/>
  <c r="E16" i="4" s="1"/>
  <c r="F16" i="4"/>
  <c r="E14" i="4"/>
  <c r="E13" i="4"/>
  <c r="F12" i="4"/>
  <c r="E12" i="4" s="1"/>
  <c r="E11" i="4"/>
  <c r="F10" i="4"/>
  <c r="E10" i="4" s="1"/>
  <c r="E9" i="4"/>
  <c r="F8" i="4"/>
  <c r="E8" i="4"/>
  <c r="E6" i="6" l="1"/>
  <c r="F63" i="6"/>
  <c r="F6" i="6"/>
  <c r="E63" i="6"/>
  <c r="F70" i="5"/>
  <c r="E75" i="5"/>
  <c r="E74" i="5" s="1"/>
  <c r="E67" i="5"/>
  <c r="E66" i="5" s="1"/>
  <c r="F68" i="5"/>
  <c r="F72" i="5"/>
  <c r="E44" i="4"/>
  <c r="E51" i="4"/>
  <c r="F78" i="4"/>
  <c r="E78" i="4" s="1"/>
  <c r="E7" i="4"/>
  <c r="F51" i="4"/>
  <c r="E25" i="2"/>
  <c r="F76" i="6" l="1"/>
  <c r="E76" i="6" s="1"/>
  <c r="F50" i="3"/>
  <c r="F49" i="5" s="1"/>
  <c r="E49" i="5" s="1"/>
  <c r="F66" i="3"/>
  <c r="F63" i="3"/>
  <c r="F62" i="5" s="1"/>
  <c r="E62" i="5" s="1"/>
  <c r="F62" i="3"/>
  <c r="F61" i="5" s="1"/>
  <c r="E61" i="5" s="1"/>
  <c r="F61" i="3"/>
  <c r="F60" i="5" s="1"/>
  <c r="E60" i="5" s="1"/>
  <c r="F60" i="3"/>
  <c r="F59" i="5" s="1"/>
  <c r="E59" i="5" s="1"/>
  <c r="F59" i="3"/>
  <c r="F58" i="5" s="1"/>
  <c r="F56" i="3"/>
  <c r="F55" i="5" s="1"/>
  <c r="E55" i="5" s="1"/>
  <c r="F55" i="3"/>
  <c r="F54" i="5" s="1"/>
  <c r="F53" i="3"/>
  <c r="F49" i="3"/>
  <c r="F48" i="5" s="1"/>
  <c r="F47" i="3"/>
  <c r="F46" i="5" s="1"/>
  <c r="F45" i="3"/>
  <c r="F43" i="3"/>
  <c r="F42" i="3"/>
  <c r="F40" i="3"/>
  <c r="F38" i="3"/>
  <c r="F37" i="5" s="1"/>
  <c r="F34" i="3"/>
  <c r="F33" i="5" s="1"/>
  <c r="E33" i="5" s="1"/>
  <c r="F33" i="3"/>
  <c r="F32" i="5" s="1"/>
  <c r="F31" i="3"/>
  <c r="F30" i="3"/>
  <c r="F28" i="3"/>
  <c r="F27" i="3"/>
  <c r="F25" i="3"/>
  <c r="F23" i="3"/>
  <c r="F22" i="3"/>
  <c r="F21" i="3"/>
  <c r="F20" i="3"/>
  <c r="F19" i="5" s="1"/>
  <c r="E19" i="5" s="1"/>
  <c r="F19" i="3"/>
  <c r="F18" i="5" s="1"/>
  <c r="F17" i="3"/>
  <c r="F16" i="5" s="1"/>
  <c r="F14" i="3"/>
  <c r="F13" i="5" s="1"/>
  <c r="E13" i="5" s="1"/>
  <c r="F13" i="3"/>
  <c r="F12" i="5" s="1"/>
  <c r="F11" i="3"/>
  <c r="F9" i="3"/>
  <c r="F8" i="5" s="1"/>
  <c r="E74" i="3"/>
  <c r="E73" i="3" s="1"/>
  <c r="F73" i="3"/>
  <c r="E70" i="3"/>
  <c r="F69" i="3"/>
  <c r="E69" i="3"/>
  <c r="E68" i="3"/>
  <c r="F67" i="3"/>
  <c r="E67" i="3"/>
  <c r="E62" i="3"/>
  <c r="E61" i="3"/>
  <c r="E59" i="3"/>
  <c r="F52" i="3"/>
  <c r="E52" i="3" s="1"/>
  <c r="E47" i="3"/>
  <c r="F46" i="3"/>
  <c r="E46" i="3" s="1"/>
  <c r="F37" i="3"/>
  <c r="E37" i="3" s="1"/>
  <c r="E36" i="3"/>
  <c r="E34" i="3"/>
  <c r="E20" i="3"/>
  <c r="E19" i="3"/>
  <c r="F71" i="2"/>
  <c r="F69" i="2"/>
  <c r="F67" i="2"/>
  <c r="E72" i="2"/>
  <c r="E70" i="2"/>
  <c r="E69" i="2" s="1"/>
  <c r="E68" i="2"/>
  <c r="E71" i="2"/>
  <c r="E67" i="2"/>
  <c r="E31" i="2"/>
  <c r="E66" i="2"/>
  <c r="F65" i="2"/>
  <c r="E65" i="2" s="1"/>
  <c r="E63" i="2"/>
  <c r="E62" i="2"/>
  <c r="E61" i="2"/>
  <c r="E60" i="2"/>
  <c r="E59" i="2"/>
  <c r="F58" i="2"/>
  <c r="E58" i="2" s="1"/>
  <c r="E56" i="2"/>
  <c r="E55" i="2"/>
  <c r="F54" i="2"/>
  <c r="E53" i="2"/>
  <c r="F52" i="2"/>
  <c r="E52" i="2" s="1"/>
  <c r="E50" i="2"/>
  <c r="E49" i="2"/>
  <c r="F48" i="2"/>
  <c r="E48" i="2" s="1"/>
  <c r="E47" i="2"/>
  <c r="F46" i="2"/>
  <c r="E46" i="2" s="1"/>
  <c r="E45" i="2"/>
  <c r="F44" i="2"/>
  <c r="E44" i="2" s="1"/>
  <c r="E43" i="2"/>
  <c r="E42" i="2"/>
  <c r="F41" i="2"/>
  <c r="E41" i="2" s="1"/>
  <c r="E40" i="2"/>
  <c r="F39" i="2"/>
  <c r="E39" i="2"/>
  <c r="E38" i="2"/>
  <c r="F37" i="2"/>
  <c r="E37" i="2" s="1"/>
  <c r="E36" i="2"/>
  <c r="E34" i="2"/>
  <c r="E33" i="2"/>
  <c r="F32" i="2"/>
  <c r="E32" i="2" s="1"/>
  <c r="E30" i="2"/>
  <c r="F29" i="2"/>
  <c r="E29" i="2" s="1"/>
  <c r="E28" i="2"/>
  <c r="E27" i="2"/>
  <c r="F26" i="2"/>
  <c r="E26" i="2" s="1"/>
  <c r="F24" i="2"/>
  <c r="E24" i="2" s="1"/>
  <c r="E23" i="2"/>
  <c r="E22" i="2"/>
  <c r="E21" i="2"/>
  <c r="E20" i="2"/>
  <c r="E19" i="2"/>
  <c r="F18" i="2"/>
  <c r="E18" i="2" s="1"/>
  <c r="E17" i="2"/>
  <c r="E16" i="2" s="1"/>
  <c r="F16" i="2"/>
  <c r="E14" i="2"/>
  <c r="E13" i="2"/>
  <c r="F12" i="2"/>
  <c r="E12" i="2" s="1"/>
  <c r="E11" i="2"/>
  <c r="F10" i="2"/>
  <c r="E10" i="2" s="1"/>
  <c r="E9" i="2"/>
  <c r="F8" i="2"/>
  <c r="E8" i="2"/>
  <c r="E60" i="3" l="1"/>
  <c r="E56" i="3"/>
  <c r="E14" i="3"/>
  <c r="E13" i="3"/>
  <c r="F12" i="3"/>
  <c r="E12" i="3" s="1"/>
  <c r="F16" i="3"/>
  <c r="E17" i="3"/>
  <c r="E16" i="3" s="1"/>
  <c r="E48" i="5"/>
  <c r="F47" i="5"/>
  <c r="E47" i="5" s="1"/>
  <c r="E38" i="3"/>
  <c r="E55" i="3"/>
  <c r="E8" i="5"/>
  <c r="F7" i="5"/>
  <c r="E22" i="3"/>
  <c r="F21" i="5"/>
  <c r="E21" i="5" s="1"/>
  <c r="E53" i="3"/>
  <c r="F52" i="5"/>
  <c r="E66" i="3"/>
  <c r="F65" i="5"/>
  <c r="E54" i="5"/>
  <c r="F53" i="5"/>
  <c r="E53" i="5" s="1"/>
  <c r="E12" i="5"/>
  <c r="F11" i="5"/>
  <c r="E11" i="5" s="1"/>
  <c r="E25" i="3"/>
  <c r="F24" i="5"/>
  <c r="F39" i="3"/>
  <c r="E39" i="3" s="1"/>
  <c r="F39" i="5"/>
  <c r="F48" i="3"/>
  <c r="E48" i="3" s="1"/>
  <c r="E27" i="3"/>
  <c r="F26" i="5"/>
  <c r="E42" i="3"/>
  <c r="F41" i="5"/>
  <c r="E58" i="5"/>
  <c r="F57" i="5"/>
  <c r="E57" i="5" s="1"/>
  <c r="E37" i="5"/>
  <c r="F36" i="5"/>
  <c r="E36" i="5" s="1"/>
  <c r="E33" i="3"/>
  <c r="E49" i="3"/>
  <c r="F15" i="5"/>
  <c r="E16" i="5"/>
  <c r="E15" i="5" s="1"/>
  <c r="E28" i="3"/>
  <c r="F27" i="5"/>
  <c r="E27" i="5" s="1"/>
  <c r="E43" i="3"/>
  <c r="F42" i="5"/>
  <c r="E42" i="5" s="1"/>
  <c r="F31" i="5"/>
  <c r="E31" i="5" s="1"/>
  <c r="E32" i="5"/>
  <c r="E11" i="3"/>
  <c r="F10" i="5"/>
  <c r="E50" i="3"/>
  <c r="E18" i="5"/>
  <c r="E30" i="3"/>
  <c r="F29" i="5"/>
  <c r="F44" i="3"/>
  <c r="E44" i="3" s="1"/>
  <c r="F44" i="5"/>
  <c r="E21" i="3"/>
  <c r="F20" i="5"/>
  <c r="E20" i="5" s="1"/>
  <c r="E23" i="3"/>
  <c r="F22" i="5"/>
  <c r="E22" i="5" s="1"/>
  <c r="E63" i="3"/>
  <c r="E31" i="3"/>
  <c r="F30" i="5"/>
  <c r="E30" i="5" s="1"/>
  <c r="E46" i="5"/>
  <c r="F45" i="5"/>
  <c r="E45" i="5" s="1"/>
  <c r="F24" i="3"/>
  <c r="E24" i="3" s="1"/>
  <c r="F65" i="3"/>
  <c r="F58" i="3"/>
  <c r="E58" i="3" s="1"/>
  <c r="F54" i="3"/>
  <c r="E54" i="3" s="1"/>
  <c r="E51" i="3" s="1"/>
  <c r="E45" i="3"/>
  <c r="F41" i="3"/>
  <c r="E41" i="3" s="1"/>
  <c r="E40" i="3"/>
  <c r="F32" i="3"/>
  <c r="E32" i="3" s="1"/>
  <c r="F29" i="3"/>
  <c r="E29" i="3" s="1"/>
  <c r="F26" i="3"/>
  <c r="E26" i="3" s="1"/>
  <c r="F18" i="3"/>
  <c r="E18" i="3" s="1"/>
  <c r="F10" i="3"/>
  <c r="E10" i="3" s="1"/>
  <c r="F64" i="2"/>
  <c r="E64" i="2"/>
  <c r="F51" i="2"/>
  <c r="E54" i="2"/>
  <c r="E51" i="2" s="1"/>
  <c r="E7" i="2"/>
  <c r="F7" i="2"/>
  <c r="F51" i="3" l="1"/>
  <c r="E26" i="5"/>
  <c r="F25" i="5"/>
  <c r="E25" i="5" s="1"/>
  <c r="E7" i="5"/>
  <c r="F17" i="5"/>
  <c r="E17" i="5" s="1"/>
  <c r="E39" i="5"/>
  <c r="F38" i="5"/>
  <c r="E38" i="5" s="1"/>
  <c r="E65" i="5"/>
  <c r="F64" i="5"/>
  <c r="F63" i="5" s="1"/>
  <c r="F23" i="5"/>
  <c r="E23" i="5" s="1"/>
  <c r="E24" i="5"/>
  <c r="E52" i="5"/>
  <c r="F51" i="5"/>
  <c r="E44" i="5"/>
  <c r="F43" i="5"/>
  <c r="E43" i="5" s="1"/>
  <c r="E29" i="5"/>
  <c r="F28" i="5"/>
  <c r="E28" i="5" s="1"/>
  <c r="E10" i="5"/>
  <c r="F9" i="5"/>
  <c r="E9" i="5" s="1"/>
  <c r="E41" i="5"/>
  <c r="F40" i="5"/>
  <c r="E40" i="5" s="1"/>
  <c r="E65" i="3"/>
  <c r="E64" i="3" s="1"/>
  <c r="F64" i="3"/>
  <c r="F73" i="2"/>
  <c r="E73" i="2" s="1"/>
  <c r="F50" i="5" l="1"/>
  <c r="E51" i="5"/>
  <c r="E50" i="5" s="1"/>
  <c r="F6" i="5"/>
  <c r="E6" i="5"/>
  <c r="F76" i="5"/>
  <c r="E76" i="5" s="1"/>
  <c r="E64" i="5"/>
  <c r="E63" i="5" s="1"/>
  <c r="F69" i="1"/>
  <c r="E7" i="1"/>
  <c r="E37" i="1"/>
  <c r="E38" i="1"/>
  <c r="F37" i="1"/>
  <c r="E46" i="1"/>
  <c r="E47" i="1"/>
  <c r="F46" i="1"/>
  <c r="F48" i="1"/>
  <c r="E50" i="1"/>
  <c r="E42" i="1"/>
  <c r="F51" i="1"/>
  <c r="F64" i="1"/>
  <c r="E64" i="1"/>
  <c r="E63" i="1"/>
  <c r="E62" i="1"/>
  <c r="E61" i="1"/>
  <c r="E60" i="1"/>
  <c r="E59" i="1"/>
  <c r="F58" i="1"/>
  <c r="E58" i="1" s="1"/>
  <c r="E56" i="1"/>
  <c r="E55" i="1"/>
  <c r="F54" i="1"/>
  <c r="E54" i="1" s="1"/>
  <c r="E53" i="1"/>
  <c r="F52" i="1"/>
  <c r="E52" i="1" l="1"/>
  <c r="E51" i="1" s="1"/>
  <c r="E49" i="1"/>
  <c r="F44" i="1"/>
  <c r="E44" i="1" s="1"/>
  <c r="E43" i="1"/>
  <c r="E40" i="1"/>
  <c r="E34" i="1"/>
  <c r="F32" i="1"/>
  <c r="E31" i="1"/>
  <c r="E28" i="1"/>
  <c r="E27" i="1"/>
  <c r="F25" i="1"/>
  <c r="F24" i="1" s="1"/>
  <c r="E24" i="1" s="1"/>
  <c r="E22" i="1"/>
  <c r="E21" i="1"/>
  <c r="E20" i="1"/>
  <c r="E19" i="1"/>
  <c r="E14" i="1"/>
  <c r="F10" i="1"/>
  <c r="E10" i="1" s="1"/>
  <c r="F8" i="1"/>
  <c r="E8" i="1" s="1"/>
  <c r="F65" i="1"/>
  <c r="E65" i="1" s="1"/>
  <c r="E66" i="1"/>
  <c r="E33" i="1"/>
  <c r="E23" i="1"/>
  <c r="E45" i="1" l="1"/>
  <c r="F41" i="1"/>
  <c r="E41" i="1" s="1"/>
  <c r="E30" i="1"/>
  <c r="E36" i="1"/>
  <c r="E25" i="1"/>
  <c r="F39" i="1"/>
  <c r="E39" i="1" s="1"/>
  <c r="F29" i="1"/>
  <c r="E29" i="1" s="1"/>
  <c r="F26" i="1"/>
  <c r="E26" i="1" s="1"/>
  <c r="E11" i="1"/>
  <c r="E32" i="1"/>
  <c r="F18" i="1"/>
  <c r="E48" i="1"/>
  <c r="F12" i="1"/>
  <c r="E12" i="1" s="1"/>
  <c r="E13" i="1"/>
  <c r="E9" i="1"/>
  <c r="E18" i="1" l="1"/>
  <c r="F7" i="1"/>
  <c r="E17" i="1"/>
  <c r="E16" i="1" s="1"/>
  <c r="F16" i="1"/>
  <c r="E69" i="1" l="1"/>
  <c r="E9" i="3" l="1"/>
  <c r="F8" i="3"/>
  <c r="E8" i="3" s="1"/>
  <c r="E7" i="3" s="1"/>
  <c r="F7" i="3" l="1"/>
  <c r="F77" i="3" l="1"/>
  <c r="E77" i="3" l="1"/>
  <c r="E71" i="3"/>
</calcChain>
</file>

<file path=xl/sharedStrings.xml><?xml version="1.0" encoding="utf-8"?>
<sst xmlns="http://schemas.openxmlformats.org/spreadsheetml/2006/main" count="522" uniqueCount="72">
  <si>
    <t>Đơn vị: Trung tâm Phát triển quỹ đất Tây Ninh</t>
  </si>
  <si>
    <t>Khoản</t>
  </si>
  <si>
    <t>Mục</t>
  </si>
  <si>
    <t>Tiểu mục</t>
  </si>
  <si>
    <t>Nội dung chi</t>
  </si>
  <si>
    <t>Tổng số</t>
  </si>
  <si>
    <t>Nguồn ngân sách nhà nước</t>
  </si>
  <si>
    <t>Ghi chú</t>
  </si>
  <si>
    <t>Ngân sách trong nước</t>
  </si>
  <si>
    <t>Viện trợ</t>
  </si>
  <si>
    <t>Vay nợ nước ngoài</t>
  </si>
  <si>
    <t>B</t>
  </si>
  <si>
    <t>C</t>
  </si>
  <si>
    <t>D</t>
  </si>
  <si>
    <t>E</t>
  </si>
  <si>
    <t>I. Kinh phí thường xuyên/tự chủ</t>
  </si>
  <si>
    <t>Tiền lương</t>
  </si>
  <si>
    <t>Lương theo ngạch, bậc</t>
  </si>
  <si>
    <t>Tiền công trả cho vị trí lao động thường xuyên theo hợp đồng</t>
  </si>
  <si>
    <t>Phụ cấp lương</t>
  </si>
  <si>
    <t>Phụ cấp chức vụ</t>
  </si>
  <si>
    <t>Phụ cấp trách nhiệm theo nghề, theo công việc</t>
  </si>
  <si>
    <t>Phụ cấp trực</t>
  </si>
  <si>
    <t>Phúc lợi tập thể</t>
  </si>
  <si>
    <t>Các khoản đóng góp</t>
  </si>
  <si>
    <t>Bảo hiểm xã hội</t>
  </si>
  <si>
    <t>Bảo hiểm y tế</t>
  </si>
  <si>
    <t>Kinh phí công đoàn</t>
  </si>
  <si>
    <t>Bảo hiểm thất nghiệp</t>
  </si>
  <si>
    <t>Thanh toán dịch vụ công cộng</t>
  </si>
  <si>
    <t>Tiền điện</t>
  </si>
  <si>
    <t>Tiền nước</t>
  </si>
  <si>
    <t>Vật tư văn phòng</t>
  </si>
  <si>
    <t>Văn phòng phẩm</t>
  </si>
  <si>
    <t>Vật tư văn phòng khác</t>
  </si>
  <si>
    <t>Thông tin, tuyên truyền, liên lạc</t>
  </si>
  <si>
    <t>Cước phí điện thoại (không bao gồm khoán điện thoại), thuê bao đường điện thoại, fax</t>
  </si>
  <si>
    <t>Thuê bao kênh vệ tinh, thuê bao cáp truyền hình, cước phí Internet, thuê đường truyền mạng</t>
  </si>
  <si>
    <t>Khoán điện thoại</t>
  </si>
  <si>
    <t>Công tác phí</t>
  </si>
  <si>
    <t>Khoán công tác phí</t>
  </si>
  <si>
    <t>Chi phí thuê mướn</t>
  </si>
  <si>
    <t>Thuê thiết bị các loại</t>
  </si>
  <si>
    <t>Thuê lao động trong nước</t>
  </si>
  <si>
    <t>Chi khác</t>
  </si>
  <si>
    <t>Chi các khoản phí và lệ phí</t>
  </si>
  <si>
    <t>Chi khác (Tiền tết UBND tỉnh)</t>
  </si>
  <si>
    <t>Tổng cộng</t>
  </si>
  <si>
    <t>Kế toán</t>
  </si>
  <si>
    <t>Tuyên truyền, quảng cáo</t>
  </si>
  <si>
    <t>Các khoản đóng góp khác</t>
  </si>
  <si>
    <t>Sửa chữa, duy tu tài sản phục vụ công tác chuyên môn và các công trình cơ sở hạ tầng</t>
  </si>
  <si>
    <t>Tiền nhiên liệu</t>
  </si>
  <si>
    <t>Các khoản thanh toán khác cho cá nhân</t>
  </si>
  <si>
    <t>Phan Thị Hồng Bạch</t>
  </si>
  <si>
    <t>BIỂU CHI TIẾT CÔNG KHAI CHI NSNN QUÝ 1/2024</t>
  </si>
  <si>
    <t>Tài sản và thiết bị văn phòng</t>
  </si>
  <si>
    <t>II. Kinh phí thực hiện CCTLg</t>
  </si>
  <si>
    <t>Chi phí chuyên môn của từng ngành</t>
  </si>
  <si>
    <t>Chi tiền in giấy chứng nhận LĐTT năm 2023</t>
  </si>
  <si>
    <t>Hội nghị</t>
  </si>
  <si>
    <t>Chi tiền nước uống + tiền ăn HNCBVC, NL Đ năm 2024</t>
  </si>
  <si>
    <t>III. Kinh phí không thường xuyên/không tự chủ (</t>
  </si>
  <si>
    <t>BIỂU CHI TIẾT CÔNG KHAI CHI NSNN QUÝ II/2024</t>
  </si>
  <si>
    <t>Thuê Phương tiện vận chuyển</t>
  </si>
  <si>
    <t>BIỂU CHI TIẾT CÔNG KHAI CHI NSNN 6 THÁNG ĐẦU NĂM 2024</t>
  </si>
  <si>
    <t>BIỂU CHI TIẾT CÔNG KHAI CHI NSNN QUÝ III/2024</t>
  </si>
  <si>
    <t>Sách báo tạp chí</t>
  </si>
  <si>
    <t>Chi phí CM nghiệp vụ từng ngành</t>
  </si>
  <si>
    <t>BIỂU CHI TIẾT CÔNG KHAI CHI NSNN 9 THÁNG ĐẦU NĂM 2024</t>
  </si>
  <si>
    <t>Phim ảnh, sách báo…..( mua sách Luật đất đai năm 2024)</t>
  </si>
  <si>
    <t>BIỂU CHI TIẾT CÔNG KHAI CHI NSNN 11 THÁNG ĐẦU NĂM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</si>
</sst>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sz val="12"/>
      <color indexed="8"/>
      <name val="Times New Roman"/>
      <family val="1"/>
    </font>
    <font>
      <i/>
      <sz val="12"/>
      <color indexed="8"/>
      <name val="Times New Roman"/>
      <family val="1"/>
    </font>
    <font>
      <b/>
      <sz val="12"/>
      <color indexed="8"/>
      <name val="Times New Roman"/>
      <family val="1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0"/>
      </patternFill>
    </fill>
    <fill>
      <patternFill patternType="solid">
        <fgColor indexed="1"/>
        <bgColor indexed="0"/>
      </patternFill>
    </fill>
  </fills>
  <borders count="8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>
      <alignment vertical="top"/>
    </xf>
    <xf numFmtId="43" fontId="5" fillId="0" borderId="0" applyFont="0" applyFill="0" applyBorder="0" applyAlignment="0" applyProtection="0"/>
  </cellStyleXfs>
  <cellXfs count="55">
    <xf numFmtId="0" fontId="0" fillId="0" borderId="0" xfId="0"/>
    <xf numFmtId="0" fontId="4" fillId="2" borderId="5" xfId="1" applyFont="1" applyFill="1" applyBorder="1" applyAlignment="1" applyProtection="1">
      <alignment horizontal="center" vertical="center" wrapText="1" shrinkToFit="1"/>
      <protection locked="0"/>
    </xf>
    <xf numFmtId="0" fontId="4" fillId="2" borderId="3" xfId="1" applyFont="1" applyFill="1" applyBorder="1" applyAlignment="1" applyProtection="1">
      <alignment vertical="center" wrapText="1" shrinkToFit="1"/>
      <protection locked="0"/>
    </xf>
    <xf numFmtId="0" fontId="2" fillId="2" borderId="1" xfId="1" applyFont="1" applyFill="1" applyBorder="1" applyAlignment="1" applyProtection="1">
      <alignment horizontal="center" vertical="center" wrapText="1" shrinkToFit="1"/>
      <protection locked="0"/>
    </xf>
    <xf numFmtId="0" fontId="2" fillId="2" borderId="2" xfId="1" applyFont="1" applyFill="1" applyBorder="1" applyAlignment="1" applyProtection="1">
      <alignment horizontal="center" vertical="center" wrapText="1" shrinkToFit="1"/>
      <protection locked="0"/>
    </xf>
    <xf numFmtId="0" fontId="2" fillId="2" borderId="3" xfId="1" applyFont="1" applyFill="1" applyBorder="1" applyAlignment="1" applyProtection="1">
      <alignment horizontal="center" vertical="center" wrapText="1" shrinkToFit="1"/>
      <protection locked="0"/>
    </xf>
    <xf numFmtId="0" fontId="2" fillId="2" borderId="4" xfId="1" applyFont="1" applyFill="1" applyBorder="1" applyAlignment="1" applyProtection="1">
      <alignment horizontal="center" vertical="center" wrapText="1" shrinkToFit="1"/>
      <protection locked="0"/>
    </xf>
    <xf numFmtId="0" fontId="4" fillId="2" borderId="2" xfId="1" applyFont="1" applyFill="1" applyBorder="1" applyAlignment="1" applyProtection="1">
      <alignment horizontal="left" vertical="center" wrapText="1" shrinkToFit="1"/>
      <protection locked="0"/>
    </xf>
    <xf numFmtId="3" fontId="4" fillId="2" borderId="3" xfId="1" applyNumberFormat="1" applyFont="1" applyFill="1" applyBorder="1" applyAlignment="1" applyProtection="1">
      <alignment horizontal="right" vertical="center" wrapText="1" shrinkToFit="1"/>
      <protection locked="0"/>
    </xf>
    <xf numFmtId="0" fontId="4" fillId="2" borderId="3" xfId="1" applyFont="1" applyFill="1" applyBorder="1" applyAlignment="1" applyProtection="1">
      <alignment horizontal="right" vertical="center" wrapText="1" shrinkToFit="1"/>
      <protection locked="0"/>
    </xf>
    <xf numFmtId="0" fontId="4" fillId="2" borderId="4" xfId="1" applyFont="1" applyFill="1" applyBorder="1" applyAlignment="1" applyProtection="1">
      <alignment horizontal="right" vertical="center" wrapText="1" shrinkToFit="1"/>
      <protection locked="0"/>
    </xf>
    <xf numFmtId="0" fontId="2" fillId="2" borderId="2" xfId="1" applyFont="1" applyFill="1" applyBorder="1" applyAlignment="1" applyProtection="1">
      <alignment horizontal="left" vertical="center" wrapText="1" shrinkToFit="1"/>
      <protection locked="0"/>
    </xf>
    <xf numFmtId="3" fontId="2" fillId="2" borderId="3" xfId="1" applyNumberFormat="1" applyFont="1" applyFill="1" applyBorder="1" applyAlignment="1" applyProtection="1">
      <alignment horizontal="right" vertical="center" wrapText="1" shrinkToFit="1"/>
      <protection locked="0"/>
    </xf>
    <xf numFmtId="0" fontId="2" fillId="2" borderId="3" xfId="1" applyFont="1" applyFill="1" applyBorder="1" applyAlignment="1" applyProtection="1">
      <alignment horizontal="right" vertical="center" wrapText="1" shrinkToFit="1"/>
      <protection locked="0"/>
    </xf>
    <xf numFmtId="0" fontId="2" fillId="2" borderId="4" xfId="1" applyFont="1" applyFill="1" applyBorder="1" applyAlignment="1" applyProtection="1">
      <alignment horizontal="right" vertical="center" wrapText="1" shrinkToFit="1"/>
      <protection locked="0"/>
    </xf>
    <xf numFmtId="0" fontId="4" fillId="2" borderId="0" xfId="1" applyFont="1" applyFill="1" applyBorder="1" applyAlignment="1" applyProtection="1">
      <alignment horizontal="left" vertical="center" wrapText="1" shrinkToFit="1"/>
      <protection locked="0"/>
    </xf>
    <xf numFmtId="0" fontId="4" fillId="2" borderId="1" xfId="1" applyFont="1" applyFill="1" applyBorder="1" applyAlignment="1" applyProtection="1">
      <alignment horizontal="center" vertical="center" wrapText="1" shrinkToFit="1"/>
      <protection locked="0"/>
    </xf>
    <xf numFmtId="1" fontId="2" fillId="3" borderId="0" xfId="1" applyNumberFormat="1" applyFont="1" applyFill="1" applyAlignment="1" applyProtection="1">
      <alignment horizontal="center" vertical="center" wrapText="1" shrinkToFit="1"/>
      <protection locked="0"/>
    </xf>
    <xf numFmtId="0" fontId="6" fillId="0" borderId="0" xfId="0" applyFont="1"/>
    <xf numFmtId="0" fontId="2" fillId="0" borderId="0" xfId="1" applyNumberFormat="1" applyFont="1" applyFill="1" applyBorder="1" applyAlignment="1" applyProtection="1">
      <alignment horizontal="left"/>
      <protection locked="0"/>
    </xf>
    <xf numFmtId="164" fontId="6" fillId="0" borderId="0" xfId="2" applyNumberFormat="1" applyFont="1"/>
    <xf numFmtId="1" fontId="4" fillId="3" borderId="0" xfId="1" applyNumberFormat="1" applyFont="1" applyFill="1" applyAlignment="1" applyProtection="1">
      <alignment horizontal="center" vertical="center" wrapText="1" shrinkToFit="1"/>
      <protection locked="0"/>
    </xf>
    <xf numFmtId="0" fontId="7" fillId="0" borderId="0" xfId="0" applyFont="1"/>
    <xf numFmtId="0" fontId="2" fillId="2" borderId="6" xfId="1" applyFont="1" applyFill="1" applyBorder="1" applyAlignment="1" applyProtection="1">
      <alignment horizontal="center" vertical="center" wrapText="1" shrinkToFit="1"/>
      <protection locked="0"/>
    </xf>
    <xf numFmtId="0" fontId="4" fillId="2" borderId="6" xfId="1" applyFont="1" applyFill="1" applyBorder="1" applyAlignment="1" applyProtection="1">
      <alignment horizontal="center" vertical="center" wrapText="1" shrinkToFit="1"/>
      <protection locked="0"/>
    </xf>
    <xf numFmtId="0" fontId="4" fillId="2" borderId="6" xfId="1" applyFont="1" applyFill="1" applyBorder="1" applyAlignment="1" applyProtection="1">
      <alignment horizontal="center" vertical="center" wrapText="1" shrinkToFit="1"/>
      <protection locked="0"/>
    </xf>
    <xf numFmtId="0" fontId="4" fillId="2" borderId="1" xfId="1" applyFont="1" applyFill="1" applyBorder="1" applyAlignment="1" applyProtection="1">
      <alignment horizontal="center" vertical="center" wrapText="1" shrinkToFit="1"/>
      <protection locked="0"/>
    </xf>
    <xf numFmtId="0" fontId="4" fillId="2" borderId="0" xfId="1" applyFont="1" applyFill="1" applyBorder="1" applyAlignment="1" applyProtection="1">
      <alignment horizontal="left" vertical="center" wrapText="1" shrinkToFit="1"/>
      <protection locked="0"/>
    </xf>
    <xf numFmtId="0" fontId="4" fillId="2" borderId="6" xfId="1" applyFont="1" applyFill="1" applyBorder="1" applyAlignment="1" applyProtection="1">
      <alignment horizontal="center" vertical="center" wrapText="1" shrinkToFit="1"/>
      <protection locked="0"/>
    </xf>
    <xf numFmtId="0" fontId="4" fillId="2" borderId="1" xfId="1" applyFont="1" applyFill="1" applyBorder="1" applyAlignment="1" applyProtection="1">
      <alignment horizontal="center" vertical="center" wrapText="1" shrinkToFit="1"/>
      <protection locked="0"/>
    </xf>
    <xf numFmtId="0" fontId="2" fillId="2" borderId="7" xfId="1" applyFont="1" applyFill="1" applyBorder="1" applyAlignment="1" applyProtection="1">
      <alignment horizontal="center" vertical="center" wrapText="1" shrinkToFit="1"/>
      <protection locked="0"/>
    </xf>
    <xf numFmtId="0" fontId="2" fillId="2" borderId="7" xfId="1" applyFont="1" applyFill="1" applyBorder="1" applyAlignment="1" applyProtection="1">
      <alignment horizontal="left" vertical="center" wrapText="1" shrinkToFit="1"/>
      <protection locked="0"/>
    </xf>
    <xf numFmtId="0" fontId="4" fillId="2" borderId="7" xfId="1" applyFont="1" applyFill="1" applyBorder="1" applyAlignment="1" applyProtection="1">
      <alignment horizontal="center" vertical="center" wrapText="1" shrinkToFit="1"/>
      <protection locked="0"/>
    </xf>
    <xf numFmtId="0" fontId="4" fillId="2" borderId="7" xfId="1" applyFont="1" applyFill="1" applyBorder="1" applyAlignment="1" applyProtection="1">
      <alignment horizontal="left" vertical="center" wrapText="1" shrinkToFit="1"/>
      <protection locked="0"/>
    </xf>
    <xf numFmtId="0" fontId="4" fillId="2" borderId="6" xfId="1" applyFont="1" applyFill="1" applyBorder="1" applyAlignment="1" applyProtection="1">
      <alignment horizontal="center" vertical="center" wrapText="1" shrinkToFit="1"/>
      <protection locked="0"/>
    </xf>
    <xf numFmtId="0" fontId="4" fillId="2" borderId="1" xfId="1" applyFont="1" applyFill="1" applyBorder="1" applyAlignment="1" applyProtection="1">
      <alignment horizontal="center" vertical="center" wrapText="1" shrinkToFit="1"/>
      <protection locked="0"/>
    </xf>
    <xf numFmtId="0" fontId="4" fillId="2" borderId="3" xfId="1" applyFont="1" applyFill="1" applyBorder="1" applyAlignment="1" applyProtection="1">
      <alignment horizontal="center" vertical="center" wrapText="1" shrinkToFit="1"/>
      <protection locked="0"/>
    </xf>
    <xf numFmtId="0" fontId="4" fillId="2" borderId="0" xfId="1" applyFont="1" applyFill="1" applyBorder="1" applyAlignment="1" applyProtection="1">
      <alignment horizontal="left" vertical="center" wrapText="1" shrinkToFit="1"/>
      <protection locked="0"/>
    </xf>
    <xf numFmtId="0" fontId="3" fillId="2" borderId="0" xfId="1" applyFont="1" applyFill="1" applyAlignment="1" applyProtection="1">
      <alignment horizontal="center" vertical="top" wrapText="1" shrinkToFit="1"/>
      <protection locked="0"/>
    </xf>
    <xf numFmtId="0" fontId="3" fillId="2" borderId="0" xfId="1" applyFont="1" applyFill="1" applyAlignment="1" applyProtection="1">
      <alignment horizontal="center" vertical="top" wrapText="1" shrinkToFit="1"/>
      <protection locked="0"/>
    </xf>
    <xf numFmtId="0" fontId="4" fillId="2" borderId="6" xfId="1" applyFont="1" applyFill="1" applyBorder="1" applyAlignment="1" applyProtection="1">
      <alignment horizontal="center" vertical="center" wrapText="1" shrinkToFit="1"/>
      <protection locked="0"/>
    </xf>
    <xf numFmtId="0" fontId="4" fillId="2" borderId="1" xfId="1" applyFont="1" applyFill="1" applyBorder="1" applyAlignment="1" applyProtection="1">
      <alignment horizontal="center" vertical="center" wrapText="1" shrinkToFit="1"/>
      <protection locked="0"/>
    </xf>
    <xf numFmtId="0" fontId="4" fillId="2" borderId="0" xfId="1" applyFont="1" applyFill="1" applyBorder="1" applyAlignment="1" applyProtection="1">
      <alignment horizontal="left" vertical="center" wrapText="1" shrinkToFit="1"/>
      <protection locked="0"/>
    </xf>
    <xf numFmtId="0" fontId="4" fillId="2" borderId="0" xfId="1" applyFont="1" applyFill="1" applyBorder="1" applyAlignment="1" applyProtection="1">
      <alignment horizontal="center" vertical="center" wrapText="1" shrinkToFit="1"/>
      <protection locked="0"/>
    </xf>
    <xf numFmtId="0" fontId="4" fillId="2" borderId="0" xfId="1" applyFont="1" applyFill="1" applyBorder="1" applyAlignment="1" applyProtection="1">
      <alignment horizontal="left" vertical="center" wrapText="1" shrinkToFit="1"/>
      <protection locked="0"/>
    </xf>
    <xf numFmtId="0" fontId="4" fillId="2" borderId="4" xfId="1" applyFont="1" applyFill="1" applyBorder="1" applyAlignment="1" applyProtection="1">
      <alignment horizontal="center" vertical="center" wrapText="1" shrinkToFit="1"/>
      <protection locked="0"/>
    </xf>
    <xf numFmtId="0" fontId="2" fillId="2" borderId="0" xfId="1" applyFont="1" applyFill="1" applyAlignment="1" applyProtection="1">
      <alignment horizontal="left" vertical="center" wrapText="1" shrinkToFit="1"/>
      <protection locked="0"/>
    </xf>
    <xf numFmtId="0" fontId="3" fillId="2" borderId="0" xfId="1" applyFont="1" applyFill="1" applyAlignment="1" applyProtection="1">
      <alignment horizontal="center" vertical="top" wrapText="1" shrinkToFit="1"/>
      <protection locked="0"/>
    </xf>
    <xf numFmtId="0" fontId="4" fillId="2" borderId="0" xfId="1" applyFont="1" applyFill="1" applyAlignment="1" applyProtection="1">
      <alignment horizontal="center" vertical="center" wrapText="1" shrinkToFit="1"/>
      <protection locked="0"/>
    </xf>
    <xf numFmtId="0" fontId="4" fillId="2" borderId="6" xfId="1" applyFont="1" applyFill="1" applyBorder="1" applyAlignment="1" applyProtection="1">
      <alignment horizontal="center" vertical="center" wrapText="1" shrinkToFit="1"/>
      <protection locked="0"/>
    </xf>
    <xf numFmtId="0" fontId="4" fillId="2" borderId="1" xfId="1" applyFont="1" applyFill="1" applyBorder="1" applyAlignment="1" applyProtection="1">
      <alignment horizontal="center" vertical="center" wrapText="1" shrinkToFit="1"/>
      <protection locked="0"/>
    </xf>
    <xf numFmtId="0" fontId="4" fillId="2" borderId="2" xfId="1" applyFont="1" applyFill="1" applyBorder="1" applyAlignment="1" applyProtection="1">
      <alignment horizontal="center" vertical="center" wrapText="1" shrinkToFit="1"/>
      <protection locked="0"/>
    </xf>
    <xf numFmtId="0" fontId="4" fillId="2" borderId="3" xfId="1" applyFont="1" applyFill="1" applyBorder="1" applyAlignment="1" applyProtection="1">
      <alignment horizontal="center" vertical="center" wrapText="1" shrinkToFit="1"/>
      <protection locked="0"/>
    </xf>
    <xf numFmtId="0" fontId="4" fillId="2" borderId="3" xfId="1" applyFont="1" applyFill="1" applyBorder="1" applyAlignment="1" applyProtection="1">
      <alignment horizontal="left" vertical="center" wrapText="1" shrinkToFit="1"/>
      <protection locked="0"/>
    </xf>
    <xf numFmtId="0" fontId="4" fillId="2" borderId="1" xfId="1" applyFont="1" applyFill="1" applyBorder="1" applyAlignment="1" applyProtection="1">
      <alignment horizontal="left" vertical="center" wrapText="1" shrinkToFit="1"/>
      <protection locked="0"/>
    </xf>
  </cellXfs>
  <cellStyles count="3">
    <cellStyle name="Comma" xfId="2" builtin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7"/>
  <sheetViews>
    <sheetView topLeftCell="A48" workbookViewId="0">
      <selection activeCell="L64" sqref="L64"/>
    </sheetView>
  </sheetViews>
  <sheetFormatPr defaultRowHeight="15.75" x14ac:dyDescent="0.25"/>
  <cols>
    <col min="1" max="1" width="7" style="18" customWidth="1"/>
    <col min="2" max="2" width="5.85546875" style="18" customWidth="1"/>
    <col min="3" max="3" width="6" style="18" customWidth="1"/>
    <col min="4" max="4" width="35.42578125" style="18" customWidth="1"/>
    <col min="5" max="5" width="14.42578125" style="18" customWidth="1"/>
    <col min="6" max="6" width="12.5703125" style="18" customWidth="1"/>
    <col min="7" max="7" width="5.140625" style="18" customWidth="1"/>
    <col min="8" max="8" width="6.140625" style="18" bestFit="1" customWidth="1"/>
    <col min="9" max="9" width="4.85546875" style="18" customWidth="1"/>
    <col min="10" max="11" width="9.140625" style="18"/>
    <col min="12" max="12" width="34.7109375" style="18" customWidth="1"/>
    <col min="13" max="16384" width="9.140625" style="18"/>
  </cols>
  <sheetData>
    <row r="1" spans="1:12" x14ac:dyDescent="0.25">
      <c r="A1" s="46" t="s">
        <v>0</v>
      </c>
      <c r="B1" s="46"/>
      <c r="C1" s="46"/>
      <c r="D1" s="46"/>
      <c r="E1" s="46"/>
      <c r="F1" s="46"/>
      <c r="G1" s="46"/>
      <c r="H1" s="46"/>
      <c r="I1" s="47"/>
      <c r="J1" s="17"/>
    </row>
    <row r="2" spans="1:12" x14ac:dyDescent="0.25">
      <c r="A2" s="46"/>
      <c r="B2" s="46"/>
      <c r="C2" s="46"/>
      <c r="D2" s="46"/>
      <c r="E2" s="46"/>
      <c r="F2" s="46"/>
      <c r="G2" s="46"/>
      <c r="H2" s="46"/>
      <c r="I2" s="47"/>
      <c r="J2" s="17"/>
    </row>
    <row r="3" spans="1:12" x14ac:dyDescent="0.25">
      <c r="A3" s="48" t="s">
        <v>55</v>
      </c>
      <c r="B3" s="48"/>
      <c r="C3" s="48"/>
      <c r="D3" s="48"/>
      <c r="E3" s="48"/>
      <c r="F3" s="48"/>
      <c r="G3" s="48"/>
      <c r="H3" s="48"/>
      <c r="I3" s="48"/>
      <c r="J3" s="17"/>
    </row>
    <row r="4" spans="1:12" ht="33" customHeight="1" x14ac:dyDescent="0.25">
      <c r="A4" s="49" t="s">
        <v>1</v>
      </c>
      <c r="B4" s="50" t="s">
        <v>2</v>
      </c>
      <c r="C4" s="50" t="s">
        <v>3</v>
      </c>
      <c r="D4" s="51" t="s">
        <v>4</v>
      </c>
      <c r="E4" s="52" t="s">
        <v>5</v>
      </c>
      <c r="F4" s="52" t="s">
        <v>6</v>
      </c>
      <c r="G4" s="52"/>
      <c r="H4" s="52"/>
      <c r="I4" s="45" t="s">
        <v>7</v>
      </c>
      <c r="J4" s="19"/>
    </row>
    <row r="5" spans="1:12" ht="67.5" customHeight="1" x14ac:dyDescent="0.25">
      <c r="A5" s="49"/>
      <c r="B5" s="50"/>
      <c r="C5" s="50"/>
      <c r="D5" s="51"/>
      <c r="E5" s="52"/>
      <c r="F5" s="1" t="s">
        <v>8</v>
      </c>
      <c r="G5" s="1" t="s">
        <v>9</v>
      </c>
      <c r="H5" s="2" t="s">
        <v>10</v>
      </c>
      <c r="I5" s="45"/>
      <c r="J5" s="17"/>
    </row>
    <row r="6" spans="1:12" ht="27" customHeight="1" x14ac:dyDescent="0.25">
      <c r="A6" s="23" t="s">
        <v>11</v>
      </c>
      <c r="B6" s="3" t="s">
        <v>12</v>
      </c>
      <c r="C6" s="3" t="s">
        <v>13</v>
      </c>
      <c r="D6" s="4" t="s">
        <v>14</v>
      </c>
      <c r="E6" s="5">
        <v>1</v>
      </c>
      <c r="F6" s="5">
        <v>2</v>
      </c>
      <c r="G6" s="5">
        <v>3</v>
      </c>
      <c r="H6" s="5">
        <v>4</v>
      </c>
      <c r="I6" s="6">
        <v>5</v>
      </c>
      <c r="J6" s="19"/>
    </row>
    <row r="7" spans="1:12" x14ac:dyDescent="0.25">
      <c r="A7" s="24"/>
      <c r="B7" s="16"/>
      <c r="C7" s="16"/>
      <c r="D7" s="7" t="s">
        <v>15</v>
      </c>
      <c r="E7" s="8">
        <f>E8+E10+E12+E16+E18+E24+E26+E29+E32+E39+E41+E44+E48+E37+E46</f>
        <v>264464167</v>
      </c>
      <c r="F7" s="8">
        <f>F8+F10+F12+F16+F18+F24+F26+F29+F32+F39+F41+F44+F48+F37+F46</f>
        <v>264464167</v>
      </c>
      <c r="G7" s="9"/>
      <c r="H7" s="9"/>
      <c r="I7" s="10"/>
      <c r="J7" s="17"/>
    </row>
    <row r="8" spans="1:12" x14ac:dyDescent="0.25">
      <c r="A8" s="24"/>
      <c r="B8" s="16">
        <v>6000</v>
      </c>
      <c r="C8" s="16"/>
      <c r="D8" s="7" t="s">
        <v>16</v>
      </c>
      <c r="E8" s="8">
        <f t="shared" ref="E8:E14" si="0">F8</f>
        <v>163578575</v>
      </c>
      <c r="F8" s="8">
        <f>F9</f>
        <v>163578575</v>
      </c>
      <c r="G8" s="9"/>
      <c r="H8" s="9"/>
      <c r="I8" s="10"/>
      <c r="J8" s="17"/>
    </row>
    <row r="9" spans="1:12" x14ac:dyDescent="0.25">
      <c r="A9" s="23"/>
      <c r="B9" s="3"/>
      <c r="C9" s="3">
        <v>6001</v>
      </c>
      <c r="D9" s="11" t="s">
        <v>17</v>
      </c>
      <c r="E9" s="12">
        <f t="shared" si="0"/>
        <v>163578575</v>
      </c>
      <c r="F9" s="12">
        <v>163578575</v>
      </c>
      <c r="G9" s="13"/>
      <c r="H9" s="13"/>
      <c r="I9" s="14"/>
      <c r="J9" s="17"/>
      <c r="L9" s="20"/>
    </row>
    <row r="10" spans="1:12" ht="31.5" x14ac:dyDescent="0.25">
      <c r="A10" s="24"/>
      <c r="B10" s="16">
        <v>6050</v>
      </c>
      <c r="C10" s="16"/>
      <c r="D10" s="7" t="s">
        <v>18</v>
      </c>
      <c r="E10" s="8">
        <f t="shared" si="0"/>
        <v>15163200</v>
      </c>
      <c r="F10" s="8">
        <f>F11</f>
        <v>15163200</v>
      </c>
      <c r="G10" s="9"/>
      <c r="H10" s="9"/>
      <c r="I10" s="10"/>
      <c r="J10" s="17"/>
    </row>
    <row r="11" spans="1:12" ht="31.5" x14ac:dyDescent="0.25">
      <c r="A11" s="23"/>
      <c r="B11" s="3"/>
      <c r="C11" s="3">
        <v>6051</v>
      </c>
      <c r="D11" s="11" t="s">
        <v>18</v>
      </c>
      <c r="E11" s="12">
        <f t="shared" si="0"/>
        <v>15163200</v>
      </c>
      <c r="F11" s="12">
        <v>15163200</v>
      </c>
      <c r="G11" s="13"/>
      <c r="H11" s="13"/>
      <c r="I11" s="14"/>
      <c r="J11" s="17"/>
    </row>
    <row r="12" spans="1:12" x14ac:dyDescent="0.25">
      <c r="A12" s="24"/>
      <c r="B12" s="16">
        <v>6100</v>
      </c>
      <c r="C12" s="16"/>
      <c r="D12" s="7" t="s">
        <v>19</v>
      </c>
      <c r="E12" s="8">
        <f t="shared" si="0"/>
        <v>10581100</v>
      </c>
      <c r="F12" s="8">
        <f>SUM(F13:F14)</f>
        <v>10581100</v>
      </c>
      <c r="G12" s="9"/>
      <c r="H12" s="9"/>
      <c r="I12" s="10"/>
      <c r="J12" s="17"/>
    </row>
    <row r="13" spans="1:12" x14ac:dyDescent="0.25">
      <c r="A13" s="23"/>
      <c r="B13" s="3"/>
      <c r="C13" s="3">
        <v>6101</v>
      </c>
      <c r="D13" s="11" t="s">
        <v>20</v>
      </c>
      <c r="E13" s="12">
        <f t="shared" si="0"/>
        <v>9625100</v>
      </c>
      <c r="F13" s="12">
        <v>9625100</v>
      </c>
      <c r="G13" s="13"/>
      <c r="H13" s="13"/>
      <c r="I13" s="14"/>
      <c r="J13" s="17"/>
    </row>
    <row r="14" spans="1:12" ht="31.5" x14ac:dyDescent="0.25">
      <c r="A14" s="23"/>
      <c r="B14" s="3"/>
      <c r="C14" s="3">
        <v>6113</v>
      </c>
      <c r="D14" s="11" t="s">
        <v>21</v>
      </c>
      <c r="E14" s="12">
        <f t="shared" si="0"/>
        <v>956000</v>
      </c>
      <c r="F14" s="12">
        <v>956000</v>
      </c>
      <c r="G14" s="13"/>
      <c r="H14" s="13"/>
      <c r="I14" s="14"/>
      <c r="J14" s="17"/>
    </row>
    <row r="15" spans="1:12" ht="29.25" hidden="1" customHeight="1" x14ac:dyDescent="0.25">
      <c r="A15" s="23"/>
      <c r="B15" s="3"/>
      <c r="C15" s="3">
        <v>6114</v>
      </c>
      <c r="D15" s="11" t="s">
        <v>22</v>
      </c>
      <c r="E15" s="12"/>
      <c r="F15" s="12"/>
      <c r="G15" s="13"/>
      <c r="H15" s="13"/>
      <c r="I15" s="14"/>
      <c r="J15" s="17"/>
    </row>
    <row r="16" spans="1:12" s="22" customFormat="1" x14ac:dyDescent="0.25">
      <c r="A16" s="24"/>
      <c r="B16" s="16">
        <v>6250</v>
      </c>
      <c r="C16" s="16"/>
      <c r="D16" s="7" t="s">
        <v>23</v>
      </c>
      <c r="E16" s="8">
        <f>E17</f>
        <v>3365000</v>
      </c>
      <c r="F16" s="8">
        <f>F17</f>
        <v>3365000</v>
      </c>
      <c r="G16" s="9"/>
      <c r="H16" s="9"/>
      <c r="I16" s="10"/>
      <c r="J16" s="21"/>
    </row>
    <row r="17" spans="1:12" x14ac:dyDescent="0.25">
      <c r="A17" s="23"/>
      <c r="B17" s="3"/>
      <c r="C17" s="3">
        <v>6299</v>
      </c>
      <c r="D17" s="11" t="s">
        <v>44</v>
      </c>
      <c r="E17" s="12">
        <f t="shared" ref="E17:E33" si="1">F17</f>
        <v>3365000</v>
      </c>
      <c r="F17" s="12">
        <v>3365000</v>
      </c>
      <c r="G17" s="13"/>
      <c r="H17" s="13"/>
      <c r="I17" s="14"/>
      <c r="J17" s="17"/>
    </row>
    <row r="18" spans="1:12" x14ac:dyDescent="0.25">
      <c r="A18" s="24"/>
      <c r="B18" s="16">
        <v>6300</v>
      </c>
      <c r="C18" s="16"/>
      <c r="D18" s="7" t="s">
        <v>24</v>
      </c>
      <c r="E18" s="8">
        <f t="shared" si="1"/>
        <v>43049435</v>
      </c>
      <c r="F18" s="8">
        <f>SUM(F19:F23)</f>
        <v>43049435</v>
      </c>
      <c r="G18" s="9"/>
      <c r="H18" s="9"/>
      <c r="I18" s="10"/>
      <c r="J18" s="17"/>
    </row>
    <row r="19" spans="1:12" x14ac:dyDescent="0.25">
      <c r="A19" s="23"/>
      <c r="B19" s="3"/>
      <c r="C19" s="3">
        <v>6301</v>
      </c>
      <c r="D19" s="11" t="s">
        <v>25</v>
      </c>
      <c r="E19" s="12">
        <f t="shared" si="1"/>
        <v>31142141</v>
      </c>
      <c r="F19" s="12">
        <v>31142141</v>
      </c>
      <c r="G19" s="13"/>
      <c r="H19" s="13"/>
      <c r="I19" s="14"/>
      <c r="J19" s="17"/>
    </row>
    <row r="20" spans="1:12" x14ac:dyDescent="0.25">
      <c r="A20" s="23"/>
      <c r="B20" s="3"/>
      <c r="C20" s="3">
        <v>6302</v>
      </c>
      <c r="D20" s="11" t="s">
        <v>26</v>
      </c>
      <c r="E20" s="12">
        <f t="shared" si="1"/>
        <v>5495673</v>
      </c>
      <c r="F20" s="12">
        <v>5495673</v>
      </c>
      <c r="G20" s="13"/>
      <c r="H20" s="13"/>
      <c r="I20" s="14"/>
      <c r="J20" s="17"/>
    </row>
    <row r="21" spans="1:12" x14ac:dyDescent="0.25">
      <c r="A21" s="23"/>
      <c r="B21" s="3"/>
      <c r="C21" s="3">
        <v>6303</v>
      </c>
      <c r="D21" s="11" t="s">
        <v>27</v>
      </c>
      <c r="E21" s="12">
        <f t="shared" si="1"/>
        <v>3663782</v>
      </c>
      <c r="F21" s="12">
        <v>3663782</v>
      </c>
      <c r="G21" s="13"/>
      <c r="H21" s="13"/>
      <c r="I21" s="14"/>
      <c r="J21" s="17"/>
    </row>
    <row r="22" spans="1:12" x14ac:dyDescent="0.25">
      <c r="A22" s="23"/>
      <c r="B22" s="3"/>
      <c r="C22" s="3">
        <v>6304</v>
      </c>
      <c r="D22" s="11" t="s">
        <v>28</v>
      </c>
      <c r="E22" s="12">
        <f t="shared" si="1"/>
        <v>1831891</v>
      </c>
      <c r="F22" s="12">
        <v>1831891</v>
      </c>
      <c r="G22" s="13"/>
      <c r="H22" s="13"/>
      <c r="I22" s="14"/>
      <c r="J22" s="17"/>
    </row>
    <row r="23" spans="1:12" ht="22.5" customHeight="1" x14ac:dyDescent="0.25">
      <c r="A23" s="23"/>
      <c r="B23" s="3"/>
      <c r="C23" s="3">
        <v>6349</v>
      </c>
      <c r="D23" s="11" t="s">
        <v>50</v>
      </c>
      <c r="E23" s="12">
        <f t="shared" si="1"/>
        <v>915948</v>
      </c>
      <c r="F23" s="12">
        <v>915948</v>
      </c>
      <c r="G23" s="13"/>
      <c r="H23" s="13"/>
      <c r="I23" s="14"/>
      <c r="J23" s="17"/>
    </row>
    <row r="24" spans="1:12" ht="31.5" customHeight="1" x14ac:dyDescent="0.25">
      <c r="A24" s="23"/>
      <c r="B24" s="16">
        <v>6400</v>
      </c>
      <c r="C24" s="3"/>
      <c r="D24" s="7" t="s">
        <v>53</v>
      </c>
      <c r="E24" s="8">
        <f t="shared" si="1"/>
        <v>3600000</v>
      </c>
      <c r="F24" s="8">
        <f>F25</f>
        <v>3600000</v>
      </c>
      <c r="G24" s="13"/>
      <c r="H24" s="13"/>
      <c r="I24" s="14"/>
      <c r="J24" s="17"/>
    </row>
    <row r="25" spans="1:12" x14ac:dyDescent="0.25">
      <c r="A25" s="23"/>
      <c r="B25" s="3"/>
      <c r="C25" s="3">
        <v>6449</v>
      </c>
      <c r="D25" s="11" t="s">
        <v>44</v>
      </c>
      <c r="E25" s="12">
        <f t="shared" si="1"/>
        <v>3600000</v>
      </c>
      <c r="F25" s="12">
        <f>3600000</f>
        <v>3600000</v>
      </c>
      <c r="G25" s="13"/>
      <c r="H25" s="13"/>
      <c r="I25" s="14"/>
      <c r="J25" s="17"/>
    </row>
    <row r="26" spans="1:12" x14ac:dyDescent="0.25">
      <c r="A26" s="24"/>
      <c r="B26" s="16">
        <v>6500</v>
      </c>
      <c r="C26" s="16"/>
      <c r="D26" s="7" t="s">
        <v>29</v>
      </c>
      <c r="E26" s="8">
        <f t="shared" si="1"/>
        <v>5488498</v>
      </c>
      <c r="F26" s="8">
        <f>SUM(F27:F28)</f>
        <v>5488498</v>
      </c>
      <c r="G26" s="9"/>
      <c r="H26" s="9"/>
      <c r="I26" s="10"/>
      <c r="J26" s="17"/>
    </row>
    <row r="27" spans="1:12" x14ac:dyDescent="0.25">
      <c r="A27" s="23"/>
      <c r="B27" s="3"/>
      <c r="C27" s="3">
        <v>6501</v>
      </c>
      <c r="D27" s="11" t="s">
        <v>30</v>
      </c>
      <c r="E27" s="12">
        <f t="shared" si="1"/>
        <v>5032879</v>
      </c>
      <c r="F27" s="12">
        <v>5032879</v>
      </c>
      <c r="G27" s="13"/>
      <c r="H27" s="13"/>
      <c r="I27" s="14"/>
      <c r="J27" s="17"/>
    </row>
    <row r="28" spans="1:12" x14ac:dyDescent="0.25">
      <c r="A28" s="23"/>
      <c r="B28" s="3"/>
      <c r="C28" s="3">
        <v>6502</v>
      </c>
      <c r="D28" s="11" t="s">
        <v>31</v>
      </c>
      <c r="E28" s="12">
        <f t="shared" si="1"/>
        <v>455619</v>
      </c>
      <c r="F28" s="12">
        <v>455619</v>
      </c>
      <c r="G28" s="13"/>
      <c r="H28" s="13"/>
      <c r="I28" s="14"/>
      <c r="J28" s="17"/>
      <c r="L28" s="20"/>
    </row>
    <row r="29" spans="1:12" x14ac:dyDescent="0.25">
      <c r="A29" s="24"/>
      <c r="B29" s="16">
        <v>6550</v>
      </c>
      <c r="C29" s="16"/>
      <c r="D29" s="7" t="s">
        <v>32</v>
      </c>
      <c r="E29" s="8">
        <f t="shared" si="1"/>
        <v>5952000</v>
      </c>
      <c r="F29" s="8">
        <f>SUM(F30:F31)</f>
        <v>5952000</v>
      </c>
      <c r="G29" s="9"/>
      <c r="H29" s="9"/>
      <c r="I29" s="10"/>
      <c r="J29" s="17"/>
    </row>
    <row r="30" spans="1:12" x14ac:dyDescent="0.25">
      <c r="A30" s="23"/>
      <c r="B30" s="3"/>
      <c r="C30" s="3">
        <v>6551</v>
      </c>
      <c r="D30" s="11" t="s">
        <v>33</v>
      </c>
      <c r="E30" s="12">
        <f t="shared" si="1"/>
        <v>2315000</v>
      </c>
      <c r="F30" s="12">
        <v>2315000</v>
      </c>
      <c r="G30" s="13"/>
      <c r="H30" s="13"/>
      <c r="I30" s="14"/>
      <c r="J30" s="17"/>
    </row>
    <row r="31" spans="1:12" x14ac:dyDescent="0.25">
      <c r="A31" s="23"/>
      <c r="B31" s="3"/>
      <c r="C31" s="3">
        <v>6599</v>
      </c>
      <c r="D31" s="11" t="s">
        <v>34</v>
      </c>
      <c r="E31" s="12">
        <f t="shared" si="1"/>
        <v>3637000</v>
      </c>
      <c r="F31" s="12">
        <v>3637000</v>
      </c>
      <c r="G31" s="13"/>
      <c r="H31" s="13"/>
      <c r="I31" s="14"/>
      <c r="J31" s="17"/>
    </row>
    <row r="32" spans="1:12" ht="15.75" customHeight="1" x14ac:dyDescent="0.25">
      <c r="A32" s="24"/>
      <c r="B32" s="16">
        <v>6600</v>
      </c>
      <c r="C32" s="16"/>
      <c r="D32" s="7" t="s">
        <v>35</v>
      </c>
      <c r="E32" s="8">
        <f t="shared" si="1"/>
        <v>865859</v>
      </c>
      <c r="F32" s="8">
        <f>SUM(F33:F36)</f>
        <v>865859</v>
      </c>
      <c r="G32" s="9"/>
      <c r="H32" s="9"/>
      <c r="I32" s="10"/>
      <c r="J32" s="17"/>
    </row>
    <row r="33" spans="1:10" ht="47.25" x14ac:dyDescent="0.25">
      <c r="A33" s="23"/>
      <c r="B33" s="3"/>
      <c r="C33" s="3">
        <v>6601</v>
      </c>
      <c r="D33" s="11" t="s">
        <v>36</v>
      </c>
      <c r="E33" s="12">
        <f t="shared" si="1"/>
        <v>220856</v>
      </c>
      <c r="F33" s="12">
        <v>220856</v>
      </c>
      <c r="G33" s="13"/>
      <c r="H33" s="13"/>
      <c r="I33" s="14"/>
      <c r="J33" s="17"/>
    </row>
    <row r="34" spans="1:10" ht="47.25" x14ac:dyDescent="0.25">
      <c r="A34" s="23"/>
      <c r="B34" s="3"/>
      <c r="C34" s="3">
        <v>6605</v>
      </c>
      <c r="D34" s="11" t="s">
        <v>37</v>
      </c>
      <c r="E34" s="12">
        <f>F34</f>
        <v>645003</v>
      </c>
      <c r="F34" s="12">
        <v>645003</v>
      </c>
      <c r="G34" s="13"/>
      <c r="H34" s="13"/>
      <c r="I34" s="14"/>
      <c r="J34" s="17"/>
    </row>
    <row r="35" spans="1:10" ht="46.5" hidden="1" customHeight="1" x14ac:dyDescent="0.25">
      <c r="A35" s="23"/>
      <c r="B35" s="3"/>
      <c r="C35" s="3">
        <v>6606</v>
      </c>
      <c r="D35" s="11" t="s">
        <v>49</v>
      </c>
      <c r="E35" s="12"/>
      <c r="F35" s="12"/>
      <c r="G35" s="13"/>
      <c r="H35" s="13"/>
      <c r="I35" s="14"/>
      <c r="J35" s="17"/>
    </row>
    <row r="36" spans="1:10" x14ac:dyDescent="0.25">
      <c r="A36" s="23"/>
      <c r="B36" s="3"/>
      <c r="C36" s="3">
        <v>6618</v>
      </c>
      <c r="D36" s="11" t="s">
        <v>38</v>
      </c>
      <c r="E36" s="12">
        <f>F36</f>
        <v>0</v>
      </c>
      <c r="F36" s="12"/>
      <c r="G36" s="13"/>
      <c r="H36" s="13"/>
      <c r="I36" s="14"/>
      <c r="J36" s="17"/>
    </row>
    <row r="37" spans="1:10" s="22" customFormat="1" x14ac:dyDescent="0.25">
      <c r="A37" s="25"/>
      <c r="B37" s="26">
        <v>6650</v>
      </c>
      <c r="C37" s="26"/>
      <c r="D37" s="7" t="s">
        <v>60</v>
      </c>
      <c r="E37" s="8">
        <f>F37</f>
        <v>1520000</v>
      </c>
      <c r="F37" s="8">
        <f>F38</f>
        <v>1520000</v>
      </c>
      <c r="G37" s="9"/>
      <c r="H37" s="9"/>
      <c r="I37" s="10"/>
      <c r="J37" s="21"/>
    </row>
    <row r="38" spans="1:10" ht="31.5" x14ac:dyDescent="0.25">
      <c r="A38" s="23"/>
      <c r="B38" s="3"/>
      <c r="C38" s="3">
        <v>6699</v>
      </c>
      <c r="D38" s="11" t="s">
        <v>61</v>
      </c>
      <c r="E38" s="12">
        <f>F38</f>
        <v>1520000</v>
      </c>
      <c r="F38" s="12">
        <v>1520000</v>
      </c>
      <c r="G38" s="13"/>
      <c r="H38" s="13"/>
      <c r="I38" s="14"/>
      <c r="J38" s="17"/>
    </row>
    <row r="39" spans="1:10" ht="15.75" customHeight="1" x14ac:dyDescent="0.25">
      <c r="A39" s="24"/>
      <c r="B39" s="16">
        <v>6700</v>
      </c>
      <c r="C39" s="16"/>
      <c r="D39" s="7" t="s">
        <v>39</v>
      </c>
      <c r="E39" s="8">
        <f t="shared" ref="E39:E56" si="2">F39</f>
        <v>0</v>
      </c>
      <c r="F39" s="8">
        <f>F40</f>
        <v>0</v>
      </c>
      <c r="G39" s="9"/>
      <c r="H39" s="9"/>
      <c r="I39" s="10"/>
      <c r="J39" s="17"/>
    </row>
    <row r="40" spans="1:10" ht="15.75" customHeight="1" x14ac:dyDescent="0.25">
      <c r="A40" s="23"/>
      <c r="B40" s="3"/>
      <c r="C40" s="3">
        <v>6704</v>
      </c>
      <c r="D40" s="11" t="s">
        <v>40</v>
      </c>
      <c r="E40" s="12">
        <f t="shared" si="2"/>
        <v>0</v>
      </c>
      <c r="F40" s="12"/>
      <c r="G40" s="13"/>
      <c r="H40" s="13"/>
      <c r="I40" s="14"/>
      <c r="J40" s="17"/>
    </row>
    <row r="41" spans="1:10" ht="15.75" customHeight="1" x14ac:dyDescent="0.25">
      <c r="A41" s="24"/>
      <c r="B41" s="16">
        <v>6750</v>
      </c>
      <c r="C41" s="16"/>
      <c r="D41" s="7" t="s">
        <v>41</v>
      </c>
      <c r="E41" s="8">
        <f t="shared" si="2"/>
        <v>7716000</v>
      </c>
      <c r="F41" s="8">
        <f>SUM(F42:F43)</f>
        <v>7716000</v>
      </c>
      <c r="G41" s="9"/>
      <c r="H41" s="9"/>
      <c r="I41" s="10"/>
      <c r="J41" s="17"/>
    </row>
    <row r="42" spans="1:10" x14ac:dyDescent="0.25">
      <c r="A42" s="23"/>
      <c r="B42" s="3"/>
      <c r="C42" s="3">
        <v>6754</v>
      </c>
      <c r="D42" s="11" t="s">
        <v>42</v>
      </c>
      <c r="E42" s="12">
        <f>F42</f>
        <v>2100000</v>
      </c>
      <c r="F42" s="12">
        <v>2100000</v>
      </c>
      <c r="G42" s="13"/>
      <c r="H42" s="13"/>
      <c r="I42" s="14"/>
      <c r="J42" s="17"/>
    </row>
    <row r="43" spans="1:10" x14ac:dyDescent="0.25">
      <c r="A43" s="23"/>
      <c r="B43" s="3"/>
      <c r="C43" s="3">
        <v>6757</v>
      </c>
      <c r="D43" s="11" t="s">
        <v>43</v>
      </c>
      <c r="E43" s="12">
        <f t="shared" si="2"/>
        <v>5616000</v>
      </c>
      <c r="F43" s="12">
        <v>5616000</v>
      </c>
      <c r="G43" s="13"/>
      <c r="H43" s="13"/>
      <c r="I43" s="14"/>
      <c r="J43" s="17"/>
    </row>
    <row r="44" spans="1:10" ht="47.25" x14ac:dyDescent="0.25">
      <c r="A44" s="23"/>
      <c r="B44" s="16">
        <v>6900</v>
      </c>
      <c r="C44" s="3"/>
      <c r="D44" s="7" t="s">
        <v>51</v>
      </c>
      <c r="E44" s="8">
        <f>F44</f>
        <v>250000</v>
      </c>
      <c r="F44" s="8">
        <f>F45</f>
        <v>250000</v>
      </c>
      <c r="G44" s="13"/>
      <c r="H44" s="13"/>
      <c r="I44" s="14"/>
      <c r="J44" s="17"/>
    </row>
    <row r="45" spans="1:10" x14ac:dyDescent="0.25">
      <c r="A45" s="23"/>
      <c r="B45" s="3"/>
      <c r="C45" s="3">
        <v>6913</v>
      </c>
      <c r="D45" s="11" t="s">
        <v>56</v>
      </c>
      <c r="E45" s="12">
        <f>F45</f>
        <v>250000</v>
      </c>
      <c r="F45" s="12">
        <v>250000</v>
      </c>
      <c r="G45" s="13"/>
      <c r="H45" s="13"/>
      <c r="I45" s="14"/>
      <c r="J45" s="17"/>
    </row>
    <row r="46" spans="1:10" s="22" customFormat="1" ht="31.5" x14ac:dyDescent="0.25">
      <c r="A46" s="25"/>
      <c r="B46" s="26">
        <v>7000</v>
      </c>
      <c r="C46" s="26"/>
      <c r="D46" s="7" t="s">
        <v>58</v>
      </c>
      <c r="E46" s="8">
        <f>F46</f>
        <v>148500</v>
      </c>
      <c r="F46" s="8">
        <f>F47</f>
        <v>148500</v>
      </c>
      <c r="G46" s="9"/>
      <c r="H46" s="9"/>
      <c r="I46" s="10"/>
      <c r="J46" s="21"/>
    </row>
    <row r="47" spans="1:10" ht="31.5" x14ac:dyDescent="0.25">
      <c r="A47" s="23"/>
      <c r="B47" s="3"/>
      <c r="C47" s="3">
        <v>7001</v>
      </c>
      <c r="D47" s="11" t="s">
        <v>59</v>
      </c>
      <c r="E47" s="12">
        <f>F47</f>
        <v>148500</v>
      </c>
      <c r="F47" s="12">
        <v>148500</v>
      </c>
      <c r="G47" s="13"/>
      <c r="H47" s="13"/>
      <c r="I47" s="14"/>
      <c r="J47" s="17"/>
    </row>
    <row r="48" spans="1:10" x14ac:dyDescent="0.25">
      <c r="A48" s="24"/>
      <c r="B48" s="16">
        <v>7750</v>
      </c>
      <c r="C48" s="16"/>
      <c r="D48" s="7" t="s">
        <v>44</v>
      </c>
      <c r="E48" s="8">
        <f t="shared" si="2"/>
        <v>3186000</v>
      </c>
      <c r="F48" s="8">
        <f>SUM(F49:F50)</f>
        <v>3186000</v>
      </c>
      <c r="G48" s="9"/>
      <c r="H48" s="9"/>
      <c r="I48" s="10"/>
      <c r="J48" s="17"/>
    </row>
    <row r="49" spans="1:12" x14ac:dyDescent="0.25">
      <c r="A49" s="23"/>
      <c r="B49" s="3"/>
      <c r="C49" s="3">
        <v>7756</v>
      </c>
      <c r="D49" s="11" t="s">
        <v>45</v>
      </c>
      <c r="E49" s="12">
        <f t="shared" si="2"/>
        <v>66000</v>
      </c>
      <c r="F49" s="12">
        <v>66000</v>
      </c>
      <c r="G49" s="13"/>
      <c r="H49" s="13"/>
      <c r="I49" s="14"/>
      <c r="J49" s="17"/>
    </row>
    <row r="50" spans="1:12" x14ac:dyDescent="0.25">
      <c r="A50" s="23"/>
      <c r="B50" s="3"/>
      <c r="C50" s="3">
        <v>7799</v>
      </c>
      <c r="D50" s="11" t="s">
        <v>44</v>
      </c>
      <c r="E50" s="12">
        <f>F50</f>
        <v>3120000</v>
      </c>
      <c r="F50" s="12">
        <v>3120000</v>
      </c>
      <c r="G50" s="13"/>
      <c r="H50" s="13"/>
      <c r="I50" s="14"/>
      <c r="J50" s="17"/>
    </row>
    <row r="51" spans="1:12" s="22" customFormat="1" x14ac:dyDescent="0.25">
      <c r="A51" s="25"/>
      <c r="B51" s="26"/>
      <c r="C51" s="26"/>
      <c r="D51" s="7" t="s">
        <v>57</v>
      </c>
      <c r="E51" s="8">
        <f>E52+E54+E58</f>
        <v>23888197</v>
      </c>
      <c r="F51" s="8">
        <f>F52+F54+F58</f>
        <v>23888197</v>
      </c>
      <c r="G51" s="9"/>
      <c r="H51" s="9"/>
      <c r="I51" s="10"/>
      <c r="J51" s="21"/>
    </row>
    <row r="52" spans="1:12" x14ac:dyDescent="0.25">
      <c r="A52" s="25"/>
      <c r="B52" s="26">
        <v>6000</v>
      </c>
      <c r="C52" s="26"/>
      <c r="D52" s="7" t="s">
        <v>16</v>
      </c>
      <c r="E52" s="8">
        <f t="shared" si="2"/>
        <v>19967425</v>
      </c>
      <c r="F52" s="8">
        <f>F53</f>
        <v>19967425</v>
      </c>
      <c r="G52" s="9"/>
      <c r="H52" s="9"/>
      <c r="I52" s="10"/>
      <c r="J52" s="17"/>
    </row>
    <row r="53" spans="1:12" x14ac:dyDescent="0.25">
      <c r="A53" s="23"/>
      <c r="B53" s="3"/>
      <c r="C53" s="3">
        <v>6001</v>
      </c>
      <c r="D53" s="11" t="s">
        <v>17</v>
      </c>
      <c r="E53" s="12">
        <f t="shared" si="2"/>
        <v>19967425</v>
      </c>
      <c r="F53" s="12">
        <v>19967425</v>
      </c>
      <c r="G53" s="13"/>
      <c r="H53" s="13"/>
      <c r="I53" s="14"/>
      <c r="J53" s="17"/>
      <c r="L53" s="20"/>
    </row>
    <row r="54" spans="1:12" x14ac:dyDescent="0.25">
      <c r="A54" s="25"/>
      <c r="B54" s="26">
        <v>6100</v>
      </c>
      <c r="C54" s="26"/>
      <c r="D54" s="7" t="s">
        <v>19</v>
      </c>
      <c r="E54" s="8">
        <f t="shared" si="2"/>
        <v>1298900</v>
      </c>
      <c r="F54" s="8">
        <f>SUM(F55:F56)</f>
        <v>1298900</v>
      </c>
      <c r="G54" s="9"/>
      <c r="H54" s="9"/>
      <c r="I54" s="10"/>
      <c r="J54" s="17"/>
    </row>
    <row r="55" spans="1:12" x14ac:dyDescent="0.25">
      <c r="A55" s="23"/>
      <c r="B55" s="3"/>
      <c r="C55" s="3">
        <v>6101</v>
      </c>
      <c r="D55" s="11" t="s">
        <v>20</v>
      </c>
      <c r="E55" s="12">
        <f t="shared" si="2"/>
        <v>1174900</v>
      </c>
      <c r="F55" s="12">
        <v>1174900</v>
      </c>
      <c r="G55" s="13"/>
      <c r="H55" s="13"/>
      <c r="I55" s="14"/>
      <c r="J55" s="17"/>
    </row>
    <row r="56" spans="1:12" ht="31.5" x14ac:dyDescent="0.25">
      <c r="A56" s="23"/>
      <c r="B56" s="3"/>
      <c r="C56" s="3">
        <v>6113</v>
      </c>
      <c r="D56" s="11" t="s">
        <v>21</v>
      </c>
      <c r="E56" s="12">
        <f t="shared" si="2"/>
        <v>124000</v>
      </c>
      <c r="F56" s="12">
        <v>124000</v>
      </c>
      <c r="G56" s="13"/>
      <c r="H56" s="13"/>
      <c r="I56" s="14"/>
      <c r="J56" s="17"/>
    </row>
    <row r="57" spans="1:12" ht="29.25" hidden="1" customHeight="1" x14ac:dyDescent="0.25">
      <c r="A57" s="23"/>
      <c r="B57" s="3"/>
      <c r="C57" s="3">
        <v>6114</v>
      </c>
      <c r="D57" s="11" t="s">
        <v>22</v>
      </c>
      <c r="E57" s="12"/>
      <c r="F57" s="12"/>
      <c r="G57" s="13"/>
      <c r="H57" s="13"/>
      <c r="I57" s="14"/>
      <c r="J57" s="17"/>
    </row>
    <row r="58" spans="1:12" x14ac:dyDescent="0.25">
      <c r="A58" s="25"/>
      <c r="B58" s="26">
        <v>6300</v>
      </c>
      <c r="C58" s="26"/>
      <c r="D58" s="7" t="s">
        <v>24</v>
      </c>
      <c r="E58" s="8">
        <f t="shared" ref="E58:E63" si="3">F58</f>
        <v>2621872</v>
      </c>
      <c r="F58" s="8">
        <f>SUM(F59:F63)</f>
        <v>2621872</v>
      </c>
      <c r="G58" s="9"/>
      <c r="H58" s="9"/>
      <c r="I58" s="10"/>
      <c r="J58" s="17"/>
    </row>
    <row r="59" spans="1:12" x14ac:dyDescent="0.25">
      <c r="A59" s="23"/>
      <c r="B59" s="3"/>
      <c r="C59" s="3">
        <v>6301</v>
      </c>
      <c r="D59" s="11" t="s">
        <v>25</v>
      </c>
      <c r="E59" s="12">
        <f t="shared" si="3"/>
        <v>1896673</v>
      </c>
      <c r="F59" s="12">
        <v>1896673</v>
      </c>
      <c r="G59" s="13"/>
      <c r="H59" s="13"/>
      <c r="I59" s="14"/>
      <c r="J59" s="17"/>
    </row>
    <row r="60" spans="1:12" x14ac:dyDescent="0.25">
      <c r="A60" s="23"/>
      <c r="B60" s="3"/>
      <c r="C60" s="3">
        <v>6302</v>
      </c>
      <c r="D60" s="11" t="s">
        <v>26</v>
      </c>
      <c r="E60" s="12">
        <f t="shared" si="3"/>
        <v>334707</v>
      </c>
      <c r="F60" s="12">
        <v>334707</v>
      </c>
      <c r="G60" s="13"/>
      <c r="H60" s="13"/>
      <c r="I60" s="14"/>
      <c r="J60" s="17"/>
    </row>
    <row r="61" spans="1:12" x14ac:dyDescent="0.25">
      <c r="A61" s="23"/>
      <c r="B61" s="3"/>
      <c r="C61" s="3">
        <v>6303</v>
      </c>
      <c r="D61" s="11" t="s">
        <v>27</v>
      </c>
      <c r="E61" s="12">
        <f t="shared" si="3"/>
        <v>223138</v>
      </c>
      <c r="F61" s="12">
        <v>223138</v>
      </c>
      <c r="G61" s="13"/>
      <c r="H61" s="13"/>
      <c r="I61" s="14"/>
      <c r="J61" s="17"/>
    </row>
    <row r="62" spans="1:12" x14ac:dyDescent="0.25">
      <c r="A62" s="23"/>
      <c r="B62" s="3"/>
      <c r="C62" s="3">
        <v>6304</v>
      </c>
      <c r="D62" s="11" t="s">
        <v>28</v>
      </c>
      <c r="E62" s="12">
        <f t="shared" si="3"/>
        <v>111569</v>
      </c>
      <c r="F62" s="12">
        <v>111569</v>
      </c>
      <c r="G62" s="13"/>
      <c r="H62" s="13"/>
      <c r="I62" s="14"/>
      <c r="J62" s="17"/>
    </row>
    <row r="63" spans="1:12" ht="22.5" customHeight="1" x14ac:dyDescent="0.25">
      <c r="A63" s="23"/>
      <c r="B63" s="3"/>
      <c r="C63" s="3">
        <v>6349</v>
      </c>
      <c r="D63" s="11" t="s">
        <v>50</v>
      </c>
      <c r="E63" s="12">
        <f t="shared" si="3"/>
        <v>55785</v>
      </c>
      <c r="F63" s="12">
        <v>55785</v>
      </c>
      <c r="G63" s="13"/>
      <c r="H63" s="13"/>
      <c r="I63" s="14"/>
      <c r="J63" s="17"/>
    </row>
    <row r="64" spans="1:12" ht="31.5" x14ac:dyDescent="0.25">
      <c r="A64" s="24"/>
      <c r="B64" s="16"/>
      <c r="C64" s="16"/>
      <c r="D64" s="7" t="s">
        <v>62</v>
      </c>
      <c r="E64" s="8">
        <f>E65</f>
        <v>7000000</v>
      </c>
      <c r="F64" s="8">
        <f>F65</f>
        <v>7000000</v>
      </c>
      <c r="G64" s="9"/>
      <c r="H64" s="9"/>
      <c r="I64" s="10"/>
      <c r="J64" s="17"/>
    </row>
    <row r="65" spans="1:10" x14ac:dyDescent="0.25">
      <c r="A65" s="24"/>
      <c r="B65" s="16">
        <v>6250</v>
      </c>
      <c r="C65" s="16"/>
      <c r="D65" s="7" t="s">
        <v>23</v>
      </c>
      <c r="E65" s="8">
        <f>F65</f>
        <v>7000000</v>
      </c>
      <c r="F65" s="8">
        <f>F66</f>
        <v>7000000</v>
      </c>
      <c r="G65" s="9"/>
      <c r="H65" s="9"/>
      <c r="I65" s="10"/>
      <c r="J65" s="17"/>
    </row>
    <row r="66" spans="1:10" x14ac:dyDescent="0.25">
      <c r="A66" s="23"/>
      <c r="B66" s="3"/>
      <c r="C66" s="3">
        <v>6299</v>
      </c>
      <c r="D66" s="11" t="s">
        <v>46</v>
      </c>
      <c r="E66" s="12">
        <f>F66</f>
        <v>7000000</v>
      </c>
      <c r="F66" s="12">
        <v>7000000</v>
      </c>
      <c r="G66" s="13"/>
      <c r="H66" s="13"/>
      <c r="I66" s="14"/>
      <c r="J66" s="17"/>
    </row>
    <row r="67" spans="1:10" ht="21.75" hidden="1" customHeight="1" x14ac:dyDescent="0.25">
      <c r="A67" s="23"/>
      <c r="B67" s="16">
        <v>6500</v>
      </c>
      <c r="C67" s="3"/>
      <c r="D67" s="7" t="s">
        <v>29</v>
      </c>
      <c r="E67" s="8"/>
      <c r="F67" s="8"/>
      <c r="G67" s="13"/>
      <c r="H67" s="13"/>
      <c r="I67" s="14"/>
      <c r="J67" s="17"/>
    </row>
    <row r="68" spans="1:10" ht="21" hidden="1" customHeight="1" x14ac:dyDescent="0.25">
      <c r="A68" s="23"/>
      <c r="B68" s="3"/>
      <c r="C68" s="3">
        <v>6503</v>
      </c>
      <c r="D68" s="11" t="s">
        <v>52</v>
      </c>
      <c r="E68" s="12"/>
      <c r="F68" s="12"/>
      <c r="G68" s="13"/>
      <c r="H68" s="13"/>
      <c r="I68" s="14"/>
      <c r="J68" s="17"/>
    </row>
    <row r="69" spans="1:10" s="22" customFormat="1" x14ac:dyDescent="0.25">
      <c r="A69" s="24"/>
      <c r="B69" s="16"/>
      <c r="C69" s="1"/>
      <c r="D69" s="1" t="s">
        <v>47</v>
      </c>
      <c r="E69" s="8">
        <f>F69</f>
        <v>295352364</v>
      </c>
      <c r="F69" s="8">
        <f>F64+F51+F7</f>
        <v>295352364</v>
      </c>
      <c r="G69" s="9"/>
      <c r="H69" s="8"/>
      <c r="I69" s="10"/>
      <c r="J69" s="21"/>
    </row>
    <row r="71" spans="1:10" x14ac:dyDescent="0.25">
      <c r="F71" s="43" t="s">
        <v>48</v>
      </c>
      <c r="G71" s="43"/>
      <c r="H71" s="43"/>
      <c r="I71" s="43"/>
    </row>
    <row r="72" spans="1:10" x14ac:dyDescent="0.25">
      <c r="F72" s="44"/>
      <c r="G72" s="44"/>
      <c r="H72" s="44"/>
      <c r="I72" s="15"/>
    </row>
    <row r="73" spans="1:10" x14ac:dyDescent="0.25">
      <c r="F73" s="44"/>
      <c r="G73" s="44"/>
      <c r="H73" s="44"/>
      <c r="I73" s="15"/>
    </row>
    <row r="74" spans="1:10" x14ac:dyDescent="0.25">
      <c r="F74" s="44"/>
      <c r="G74" s="44"/>
      <c r="H74" s="44"/>
      <c r="I74" s="15"/>
    </row>
    <row r="75" spans="1:10" x14ac:dyDescent="0.25">
      <c r="F75" s="44"/>
      <c r="G75" s="44"/>
      <c r="H75" s="44"/>
      <c r="I75" s="15"/>
    </row>
    <row r="76" spans="1:10" ht="15" customHeight="1" x14ac:dyDescent="0.25">
      <c r="F76" s="43" t="s">
        <v>54</v>
      </c>
      <c r="G76" s="43"/>
      <c r="H76" s="43"/>
      <c r="I76" s="43"/>
    </row>
    <row r="77" spans="1:10" x14ac:dyDescent="0.25">
      <c r="F77" s="44"/>
      <c r="G77" s="44"/>
      <c r="H77" s="44"/>
      <c r="I77" s="15"/>
    </row>
  </sheetData>
  <mergeCells count="18">
    <mergeCell ref="A1:H1"/>
    <mergeCell ref="I1:I2"/>
    <mergeCell ref="A2:H2"/>
    <mergeCell ref="A3:I3"/>
    <mergeCell ref="A4:A5"/>
    <mergeCell ref="B4:B5"/>
    <mergeCell ref="C4:C5"/>
    <mergeCell ref="D4:D5"/>
    <mergeCell ref="E4:E5"/>
    <mergeCell ref="F4:H4"/>
    <mergeCell ref="F76:I76"/>
    <mergeCell ref="F77:H77"/>
    <mergeCell ref="I4:I5"/>
    <mergeCell ref="F71:I71"/>
    <mergeCell ref="F72:H72"/>
    <mergeCell ref="F73:H73"/>
    <mergeCell ref="F74:H74"/>
    <mergeCell ref="F75:H75"/>
  </mergeCells>
  <pageMargins left="0.17" right="0.16" top="0.17" bottom="0.17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1"/>
  <sheetViews>
    <sheetView topLeftCell="A52" workbookViewId="0">
      <selection activeCell="F26" sqref="F26"/>
    </sheetView>
  </sheetViews>
  <sheetFormatPr defaultRowHeight="15.75" x14ac:dyDescent="0.25"/>
  <cols>
    <col min="1" max="1" width="7" style="18" customWidth="1"/>
    <col min="2" max="2" width="5.85546875" style="18" customWidth="1"/>
    <col min="3" max="3" width="6" style="18" customWidth="1"/>
    <col min="4" max="4" width="35.42578125" style="18" customWidth="1"/>
    <col min="5" max="5" width="14.42578125" style="18" customWidth="1"/>
    <col min="6" max="6" width="12.5703125" style="18" customWidth="1"/>
    <col min="7" max="7" width="5.140625" style="18" customWidth="1"/>
    <col min="8" max="8" width="6.140625" style="18" bestFit="1" customWidth="1"/>
    <col min="9" max="9" width="4.85546875" style="18" customWidth="1"/>
    <col min="10" max="11" width="9.140625" style="18"/>
    <col min="12" max="12" width="34.7109375" style="18" customWidth="1"/>
    <col min="13" max="16384" width="9.140625" style="18"/>
  </cols>
  <sheetData>
    <row r="1" spans="1:12" x14ac:dyDescent="0.25">
      <c r="A1" s="46" t="s">
        <v>0</v>
      </c>
      <c r="B1" s="46"/>
      <c r="C1" s="46"/>
      <c r="D1" s="46"/>
      <c r="E1" s="46"/>
      <c r="F1" s="46"/>
      <c r="G1" s="46"/>
      <c r="H1" s="46"/>
      <c r="I1" s="47"/>
      <c r="J1" s="17"/>
    </row>
    <row r="2" spans="1:12" x14ac:dyDescent="0.25">
      <c r="A2" s="46"/>
      <c r="B2" s="46"/>
      <c r="C2" s="46"/>
      <c r="D2" s="46"/>
      <c r="E2" s="46"/>
      <c r="F2" s="46"/>
      <c r="G2" s="46"/>
      <c r="H2" s="46"/>
      <c r="I2" s="47"/>
      <c r="J2" s="17"/>
    </row>
    <row r="3" spans="1:12" x14ac:dyDescent="0.25">
      <c r="A3" s="48" t="s">
        <v>63</v>
      </c>
      <c r="B3" s="48"/>
      <c r="C3" s="48"/>
      <c r="D3" s="48"/>
      <c r="E3" s="48"/>
      <c r="F3" s="48"/>
      <c r="G3" s="48"/>
      <c r="H3" s="48"/>
      <c r="I3" s="48"/>
      <c r="J3" s="17"/>
    </row>
    <row r="4" spans="1:12" ht="33" customHeight="1" x14ac:dyDescent="0.25">
      <c r="A4" s="49" t="s">
        <v>1</v>
      </c>
      <c r="B4" s="50" t="s">
        <v>2</v>
      </c>
      <c r="C4" s="50" t="s">
        <v>3</v>
      </c>
      <c r="D4" s="51" t="s">
        <v>4</v>
      </c>
      <c r="E4" s="52" t="s">
        <v>5</v>
      </c>
      <c r="F4" s="52" t="s">
        <v>6</v>
      </c>
      <c r="G4" s="52"/>
      <c r="H4" s="52"/>
      <c r="I4" s="45" t="s">
        <v>7</v>
      </c>
      <c r="J4" s="19"/>
    </row>
    <row r="5" spans="1:12" ht="67.5" customHeight="1" x14ac:dyDescent="0.25">
      <c r="A5" s="49"/>
      <c r="B5" s="50"/>
      <c r="C5" s="50"/>
      <c r="D5" s="51"/>
      <c r="E5" s="52"/>
      <c r="F5" s="1" t="s">
        <v>8</v>
      </c>
      <c r="G5" s="1" t="s">
        <v>9</v>
      </c>
      <c r="H5" s="2" t="s">
        <v>10</v>
      </c>
      <c r="I5" s="45"/>
      <c r="J5" s="17"/>
    </row>
    <row r="6" spans="1:12" ht="27" customHeight="1" x14ac:dyDescent="0.25">
      <c r="A6" s="23" t="s">
        <v>11</v>
      </c>
      <c r="B6" s="3" t="s">
        <v>12</v>
      </c>
      <c r="C6" s="3" t="s">
        <v>13</v>
      </c>
      <c r="D6" s="4" t="s">
        <v>14</v>
      </c>
      <c r="E6" s="5">
        <v>1</v>
      </c>
      <c r="F6" s="5">
        <v>2</v>
      </c>
      <c r="G6" s="5">
        <v>3</v>
      </c>
      <c r="H6" s="5">
        <v>4</v>
      </c>
      <c r="I6" s="6">
        <v>5</v>
      </c>
      <c r="J6" s="19"/>
    </row>
    <row r="7" spans="1:12" x14ac:dyDescent="0.25">
      <c r="A7" s="28"/>
      <c r="B7" s="29"/>
      <c r="C7" s="29"/>
      <c r="D7" s="7" t="s">
        <v>15</v>
      </c>
      <c r="E7" s="8">
        <f>E8+E10+E12+E16+E18+E24+E26+E29+E32+E39+E41+E44+E48+E37+E46</f>
        <v>297844116</v>
      </c>
      <c r="F7" s="8">
        <f>F8+F10+F12+F16+F18+F24+F26+F29+F32+F39+F41+F44+F48+F37+F46</f>
        <v>297844116</v>
      </c>
      <c r="G7" s="9"/>
      <c r="H7" s="9"/>
      <c r="I7" s="10"/>
      <c r="J7" s="17"/>
    </row>
    <row r="8" spans="1:12" x14ac:dyDescent="0.25">
      <c r="A8" s="28"/>
      <c r="B8" s="29">
        <v>6000</v>
      </c>
      <c r="C8" s="29"/>
      <c r="D8" s="7" t="s">
        <v>16</v>
      </c>
      <c r="E8" s="8">
        <f t="shared" ref="E8:E14" si="0">F8</f>
        <v>185328000</v>
      </c>
      <c r="F8" s="8">
        <f>F9</f>
        <v>185328000</v>
      </c>
      <c r="G8" s="9"/>
      <c r="H8" s="9"/>
      <c r="I8" s="10"/>
      <c r="J8" s="17"/>
    </row>
    <row r="9" spans="1:12" x14ac:dyDescent="0.25">
      <c r="A9" s="23"/>
      <c r="B9" s="3"/>
      <c r="C9" s="3">
        <v>6001</v>
      </c>
      <c r="D9" s="11" t="s">
        <v>17</v>
      </c>
      <c r="E9" s="12">
        <f t="shared" si="0"/>
        <v>185328000</v>
      </c>
      <c r="F9" s="12">
        <v>185328000</v>
      </c>
      <c r="G9" s="13"/>
      <c r="H9" s="13"/>
      <c r="I9" s="14"/>
      <c r="J9" s="17"/>
      <c r="L9" s="20"/>
    </row>
    <row r="10" spans="1:12" ht="31.5" x14ac:dyDescent="0.25">
      <c r="A10" s="28"/>
      <c r="B10" s="29">
        <v>6050</v>
      </c>
      <c r="C10" s="29"/>
      <c r="D10" s="7" t="s">
        <v>18</v>
      </c>
      <c r="E10" s="8">
        <f t="shared" si="0"/>
        <v>15163200</v>
      </c>
      <c r="F10" s="8">
        <f>F11</f>
        <v>15163200</v>
      </c>
      <c r="G10" s="9"/>
      <c r="H10" s="9"/>
      <c r="I10" s="10"/>
      <c r="J10" s="17"/>
    </row>
    <row r="11" spans="1:12" ht="31.5" x14ac:dyDescent="0.25">
      <c r="A11" s="23"/>
      <c r="B11" s="3"/>
      <c r="C11" s="3">
        <v>6051</v>
      </c>
      <c r="D11" s="11" t="s">
        <v>18</v>
      </c>
      <c r="E11" s="12">
        <f t="shared" si="0"/>
        <v>15163200</v>
      </c>
      <c r="F11" s="12">
        <v>15163200</v>
      </c>
      <c r="G11" s="13"/>
      <c r="H11" s="13"/>
      <c r="I11" s="14"/>
      <c r="J11" s="17"/>
    </row>
    <row r="12" spans="1:12" x14ac:dyDescent="0.25">
      <c r="A12" s="28"/>
      <c r="B12" s="29">
        <v>6100</v>
      </c>
      <c r="C12" s="29"/>
      <c r="D12" s="7" t="s">
        <v>19</v>
      </c>
      <c r="E12" s="8">
        <f t="shared" si="0"/>
        <v>11880000</v>
      </c>
      <c r="F12" s="8">
        <f>SUM(F13:F14)</f>
        <v>11880000</v>
      </c>
      <c r="G12" s="9"/>
      <c r="H12" s="9"/>
      <c r="I12" s="10"/>
      <c r="J12" s="17"/>
    </row>
    <row r="13" spans="1:12" x14ac:dyDescent="0.25">
      <c r="A13" s="23"/>
      <c r="B13" s="3"/>
      <c r="C13" s="3">
        <v>6101</v>
      </c>
      <c r="D13" s="11" t="s">
        <v>20</v>
      </c>
      <c r="E13" s="12">
        <f t="shared" si="0"/>
        <v>10800000</v>
      </c>
      <c r="F13" s="12">
        <v>10800000</v>
      </c>
      <c r="G13" s="13"/>
      <c r="H13" s="13"/>
      <c r="I13" s="14"/>
      <c r="J13" s="17"/>
    </row>
    <row r="14" spans="1:12" ht="31.5" x14ac:dyDescent="0.25">
      <c r="A14" s="23"/>
      <c r="B14" s="3"/>
      <c r="C14" s="3">
        <v>6113</v>
      </c>
      <c r="D14" s="11" t="s">
        <v>21</v>
      </c>
      <c r="E14" s="12">
        <f t="shared" si="0"/>
        <v>1080000</v>
      </c>
      <c r="F14" s="12">
        <v>1080000</v>
      </c>
      <c r="G14" s="13"/>
      <c r="H14" s="13"/>
      <c r="I14" s="14"/>
      <c r="J14" s="17"/>
    </row>
    <row r="15" spans="1:12" ht="29.25" hidden="1" customHeight="1" x14ac:dyDescent="0.25">
      <c r="A15" s="23"/>
      <c r="B15" s="3"/>
      <c r="C15" s="3">
        <v>6114</v>
      </c>
      <c r="D15" s="11" t="s">
        <v>22</v>
      </c>
      <c r="E15" s="12"/>
      <c r="F15" s="12"/>
      <c r="G15" s="13"/>
      <c r="H15" s="13"/>
      <c r="I15" s="14"/>
      <c r="J15" s="17"/>
    </row>
    <row r="16" spans="1:12" s="22" customFormat="1" x14ac:dyDescent="0.25">
      <c r="A16" s="28"/>
      <c r="B16" s="29">
        <v>6250</v>
      </c>
      <c r="C16" s="29"/>
      <c r="D16" s="7" t="s">
        <v>23</v>
      </c>
      <c r="E16" s="8">
        <f>E17</f>
        <v>16100000</v>
      </c>
      <c r="F16" s="8">
        <f>F17</f>
        <v>16100000</v>
      </c>
      <c r="G16" s="9"/>
      <c r="H16" s="9"/>
      <c r="I16" s="10"/>
      <c r="J16" s="21"/>
    </row>
    <row r="17" spans="1:12" x14ac:dyDescent="0.25">
      <c r="A17" s="23"/>
      <c r="B17" s="3"/>
      <c r="C17" s="3">
        <v>6299</v>
      </c>
      <c r="D17" s="11" t="s">
        <v>44</v>
      </c>
      <c r="E17" s="12">
        <f t="shared" ref="E17:E33" si="1">F17</f>
        <v>16100000</v>
      </c>
      <c r="F17" s="12">
        <v>16100000</v>
      </c>
      <c r="G17" s="13"/>
      <c r="H17" s="13"/>
      <c r="I17" s="14"/>
      <c r="J17" s="17"/>
    </row>
    <row r="18" spans="1:12" x14ac:dyDescent="0.25">
      <c r="A18" s="28"/>
      <c r="B18" s="29">
        <v>6300</v>
      </c>
      <c r="C18" s="29"/>
      <c r="D18" s="7" t="s">
        <v>24</v>
      </c>
      <c r="E18" s="8">
        <f t="shared" si="1"/>
        <v>46090074</v>
      </c>
      <c r="F18" s="8">
        <f>SUM(F19:F23)</f>
        <v>46090074</v>
      </c>
      <c r="G18" s="9"/>
      <c r="H18" s="9"/>
      <c r="I18" s="10"/>
      <c r="J18" s="17"/>
    </row>
    <row r="19" spans="1:12" x14ac:dyDescent="0.25">
      <c r="A19" s="23"/>
      <c r="B19" s="3"/>
      <c r="C19" s="3">
        <v>6301</v>
      </c>
      <c r="D19" s="11" t="s">
        <v>25</v>
      </c>
      <c r="E19" s="12">
        <f t="shared" si="1"/>
        <v>33341754</v>
      </c>
      <c r="F19" s="12">
        <v>33341754</v>
      </c>
      <c r="G19" s="13"/>
      <c r="H19" s="13"/>
      <c r="I19" s="14"/>
      <c r="J19" s="17"/>
    </row>
    <row r="20" spans="1:12" x14ac:dyDescent="0.25">
      <c r="A20" s="23"/>
      <c r="B20" s="3"/>
      <c r="C20" s="3">
        <v>6302</v>
      </c>
      <c r="D20" s="11" t="s">
        <v>26</v>
      </c>
      <c r="E20" s="12">
        <f t="shared" si="1"/>
        <v>5883840</v>
      </c>
      <c r="F20" s="12">
        <v>5883840</v>
      </c>
      <c r="G20" s="13"/>
      <c r="H20" s="13"/>
      <c r="I20" s="14"/>
      <c r="J20" s="17"/>
    </row>
    <row r="21" spans="1:12" x14ac:dyDescent="0.25">
      <c r="A21" s="23"/>
      <c r="B21" s="3"/>
      <c r="C21" s="3">
        <v>6303</v>
      </c>
      <c r="D21" s="11" t="s">
        <v>27</v>
      </c>
      <c r="E21" s="12">
        <f t="shared" si="1"/>
        <v>3922560</v>
      </c>
      <c r="F21" s="12">
        <v>3922560</v>
      </c>
      <c r="G21" s="13"/>
      <c r="H21" s="13"/>
      <c r="I21" s="14"/>
      <c r="J21" s="17"/>
    </row>
    <row r="22" spans="1:12" x14ac:dyDescent="0.25">
      <c r="A22" s="23"/>
      <c r="B22" s="3"/>
      <c r="C22" s="3">
        <v>6304</v>
      </c>
      <c r="D22" s="11" t="s">
        <v>28</v>
      </c>
      <c r="E22" s="12">
        <f t="shared" si="1"/>
        <v>1961280</v>
      </c>
      <c r="F22" s="12">
        <v>1961280</v>
      </c>
      <c r="G22" s="13"/>
      <c r="H22" s="13"/>
      <c r="I22" s="14"/>
      <c r="J22" s="17"/>
    </row>
    <row r="23" spans="1:12" ht="22.5" customHeight="1" x14ac:dyDescent="0.25">
      <c r="A23" s="23"/>
      <c r="B23" s="3"/>
      <c r="C23" s="3">
        <v>6349</v>
      </c>
      <c r="D23" s="11" t="s">
        <v>50</v>
      </c>
      <c r="E23" s="12">
        <f t="shared" si="1"/>
        <v>980640</v>
      </c>
      <c r="F23" s="12">
        <v>980640</v>
      </c>
      <c r="G23" s="13"/>
      <c r="H23" s="13"/>
      <c r="I23" s="14"/>
      <c r="J23" s="17"/>
    </row>
    <row r="24" spans="1:12" ht="31.5" customHeight="1" x14ac:dyDescent="0.25">
      <c r="A24" s="23"/>
      <c r="B24" s="29">
        <v>6400</v>
      </c>
      <c r="C24" s="3"/>
      <c r="D24" s="7" t="s">
        <v>53</v>
      </c>
      <c r="E24" s="8">
        <f t="shared" si="1"/>
        <v>1800000</v>
      </c>
      <c r="F24" s="8">
        <f>F25</f>
        <v>1800000</v>
      </c>
      <c r="G24" s="13"/>
      <c r="H24" s="13"/>
      <c r="I24" s="14"/>
      <c r="J24" s="17"/>
    </row>
    <row r="25" spans="1:12" x14ac:dyDescent="0.25">
      <c r="A25" s="23"/>
      <c r="B25" s="3"/>
      <c r="C25" s="3">
        <v>6449</v>
      </c>
      <c r="D25" s="11" t="s">
        <v>44</v>
      </c>
      <c r="E25" s="12">
        <f t="shared" si="1"/>
        <v>1800000</v>
      </c>
      <c r="F25" s="12">
        <v>1800000</v>
      </c>
      <c r="G25" s="13"/>
      <c r="H25" s="13"/>
      <c r="I25" s="14"/>
      <c r="J25" s="17"/>
    </row>
    <row r="26" spans="1:12" x14ac:dyDescent="0.25">
      <c r="A26" s="28"/>
      <c r="B26" s="29">
        <v>6500</v>
      </c>
      <c r="C26" s="29"/>
      <c r="D26" s="7" t="s">
        <v>29</v>
      </c>
      <c r="E26" s="8">
        <f t="shared" si="1"/>
        <v>4896159</v>
      </c>
      <c r="F26" s="8">
        <f>SUM(F27:F28)</f>
        <v>4896159</v>
      </c>
      <c r="G26" s="9"/>
      <c r="H26" s="9"/>
      <c r="I26" s="10"/>
      <c r="J26" s="17"/>
    </row>
    <row r="27" spans="1:12" x14ac:dyDescent="0.25">
      <c r="A27" s="23"/>
      <c r="B27" s="3"/>
      <c r="C27" s="3">
        <v>6501</v>
      </c>
      <c r="D27" s="11" t="s">
        <v>30</v>
      </c>
      <c r="E27" s="12">
        <f t="shared" si="1"/>
        <v>4360807</v>
      </c>
      <c r="F27" s="12">
        <v>4360807</v>
      </c>
      <c r="G27" s="13"/>
      <c r="H27" s="13"/>
      <c r="I27" s="14"/>
      <c r="J27" s="17"/>
    </row>
    <row r="28" spans="1:12" x14ac:dyDescent="0.25">
      <c r="A28" s="23"/>
      <c r="B28" s="3"/>
      <c r="C28" s="3">
        <v>6502</v>
      </c>
      <c r="D28" s="11" t="s">
        <v>31</v>
      </c>
      <c r="E28" s="12">
        <f t="shared" si="1"/>
        <v>535352</v>
      </c>
      <c r="F28" s="12">
        <v>535352</v>
      </c>
      <c r="G28" s="13"/>
      <c r="H28" s="13"/>
      <c r="I28" s="14"/>
      <c r="J28" s="17"/>
      <c r="L28" s="20"/>
    </row>
    <row r="29" spans="1:12" x14ac:dyDescent="0.25">
      <c r="A29" s="28"/>
      <c r="B29" s="29">
        <v>6550</v>
      </c>
      <c r="C29" s="29"/>
      <c r="D29" s="7" t="s">
        <v>32</v>
      </c>
      <c r="E29" s="8">
        <f t="shared" si="1"/>
        <v>2248000</v>
      </c>
      <c r="F29" s="8">
        <f>SUM(F30:F31)</f>
        <v>2248000</v>
      </c>
      <c r="G29" s="9"/>
      <c r="H29" s="9"/>
      <c r="I29" s="10"/>
      <c r="J29" s="17"/>
    </row>
    <row r="30" spans="1:12" x14ac:dyDescent="0.25">
      <c r="A30" s="23"/>
      <c r="B30" s="3"/>
      <c r="C30" s="3">
        <v>6551</v>
      </c>
      <c r="D30" s="11" t="s">
        <v>33</v>
      </c>
      <c r="E30" s="12">
        <f t="shared" si="1"/>
        <v>1804000</v>
      </c>
      <c r="F30" s="12">
        <v>1804000</v>
      </c>
      <c r="G30" s="13"/>
      <c r="H30" s="13"/>
      <c r="I30" s="14"/>
      <c r="J30" s="17"/>
    </row>
    <row r="31" spans="1:12" x14ac:dyDescent="0.25">
      <c r="A31" s="23"/>
      <c r="B31" s="3"/>
      <c r="C31" s="3">
        <v>6599</v>
      </c>
      <c r="D31" s="11" t="s">
        <v>34</v>
      </c>
      <c r="E31" s="12">
        <f t="shared" si="1"/>
        <v>444000</v>
      </c>
      <c r="F31" s="12">
        <v>444000</v>
      </c>
      <c r="G31" s="13"/>
      <c r="H31" s="13"/>
      <c r="I31" s="14"/>
      <c r="J31" s="17"/>
    </row>
    <row r="32" spans="1:12" ht="15.75" customHeight="1" x14ac:dyDescent="0.25">
      <c r="A32" s="28"/>
      <c r="B32" s="29">
        <v>6600</v>
      </c>
      <c r="C32" s="29"/>
      <c r="D32" s="7" t="s">
        <v>35</v>
      </c>
      <c r="E32" s="8">
        <f t="shared" si="1"/>
        <v>849263</v>
      </c>
      <c r="F32" s="8">
        <f>SUM(F33:F36)</f>
        <v>849263</v>
      </c>
      <c r="G32" s="9"/>
      <c r="H32" s="9"/>
      <c r="I32" s="10"/>
      <c r="J32" s="17"/>
    </row>
    <row r="33" spans="1:10" ht="47.25" x14ac:dyDescent="0.25">
      <c r="A33" s="23"/>
      <c r="B33" s="3"/>
      <c r="C33" s="3">
        <v>6601</v>
      </c>
      <c r="D33" s="11" t="s">
        <v>36</v>
      </c>
      <c r="E33" s="12">
        <f t="shared" si="1"/>
        <v>204260</v>
      </c>
      <c r="F33" s="12">
        <v>204260</v>
      </c>
      <c r="G33" s="13"/>
      <c r="H33" s="13"/>
      <c r="I33" s="14"/>
      <c r="J33" s="17"/>
    </row>
    <row r="34" spans="1:10" ht="47.25" x14ac:dyDescent="0.25">
      <c r="A34" s="23"/>
      <c r="B34" s="3"/>
      <c r="C34" s="3">
        <v>6605</v>
      </c>
      <c r="D34" s="11" t="s">
        <v>37</v>
      </c>
      <c r="E34" s="12">
        <f>F34</f>
        <v>645003</v>
      </c>
      <c r="F34" s="12">
        <v>645003</v>
      </c>
      <c r="G34" s="13"/>
      <c r="H34" s="13"/>
      <c r="I34" s="14"/>
      <c r="J34" s="17"/>
    </row>
    <row r="35" spans="1:10" ht="46.5" hidden="1" customHeight="1" x14ac:dyDescent="0.25">
      <c r="A35" s="23"/>
      <c r="B35" s="3"/>
      <c r="C35" s="3">
        <v>6606</v>
      </c>
      <c r="D35" s="11" t="s">
        <v>49</v>
      </c>
      <c r="E35" s="12"/>
      <c r="F35" s="12"/>
      <c r="G35" s="13"/>
      <c r="H35" s="13"/>
      <c r="I35" s="14"/>
      <c r="J35" s="17"/>
    </row>
    <row r="36" spans="1:10" x14ac:dyDescent="0.25">
      <c r="A36" s="23"/>
      <c r="B36" s="3"/>
      <c r="C36" s="3">
        <v>6618</v>
      </c>
      <c r="D36" s="11" t="s">
        <v>38</v>
      </c>
      <c r="E36" s="12">
        <f>F36</f>
        <v>0</v>
      </c>
      <c r="F36" s="12"/>
      <c r="G36" s="13"/>
      <c r="H36" s="13"/>
      <c r="I36" s="14"/>
      <c r="J36" s="17"/>
    </row>
    <row r="37" spans="1:10" s="22" customFormat="1" x14ac:dyDescent="0.25">
      <c r="A37" s="28"/>
      <c r="B37" s="29">
        <v>6650</v>
      </c>
      <c r="C37" s="29"/>
      <c r="D37" s="7" t="s">
        <v>60</v>
      </c>
      <c r="E37" s="8">
        <f>F37</f>
        <v>0</v>
      </c>
      <c r="F37" s="8">
        <f>F38</f>
        <v>0</v>
      </c>
      <c r="G37" s="9"/>
      <c r="H37" s="9"/>
      <c r="I37" s="10"/>
      <c r="J37" s="21"/>
    </row>
    <row r="38" spans="1:10" ht="31.5" x14ac:dyDescent="0.25">
      <c r="A38" s="23"/>
      <c r="B38" s="3"/>
      <c r="C38" s="3">
        <v>6699</v>
      </c>
      <c r="D38" s="11" t="s">
        <v>61</v>
      </c>
      <c r="E38" s="12">
        <f>F38</f>
        <v>0</v>
      </c>
      <c r="F38" s="12"/>
      <c r="G38" s="13"/>
      <c r="H38" s="13"/>
      <c r="I38" s="14"/>
      <c r="J38" s="17"/>
    </row>
    <row r="39" spans="1:10" ht="15.75" customHeight="1" x14ac:dyDescent="0.25">
      <c r="A39" s="28"/>
      <c r="B39" s="29">
        <v>6700</v>
      </c>
      <c r="C39" s="29"/>
      <c r="D39" s="7" t="s">
        <v>39</v>
      </c>
      <c r="E39" s="8">
        <f t="shared" ref="E39:E56" si="2">F39</f>
        <v>0</v>
      </c>
      <c r="F39" s="8">
        <f>F40</f>
        <v>0</v>
      </c>
      <c r="G39" s="9"/>
      <c r="H39" s="9"/>
      <c r="I39" s="10"/>
      <c r="J39" s="17"/>
    </row>
    <row r="40" spans="1:10" ht="15.75" customHeight="1" x14ac:dyDescent="0.25">
      <c r="A40" s="23"/>
      <c r="B40" s="3"/>
      <c r="C40" s="3">
        <v>6704</v>
      </c>
      <c r="D40" s="11" t="s">
        <v>40</v>
      </c>
      <c r="E40" s="12">
        <f t="shared" si="2"/>
        <v>0</v>
      </c>
      <c r="F40" s="12"/>
      <c r="G40" s="13"/>
      <c r="H40" s="13"/>
      <c r="I40" s="14"/>
      <c r="J40" s="17"/>
    </row>
    <row r="41" spans="1:10" ht="15.75" customHeight="1" x14ac:dyDescent="0.25">
      <c r="A41" s="28"/>
      <c r="B41" s="29">
        <v>6750</v>
      </c>
      <c r="C41" s="29"/>
      <c r="D41" s="7" t="s">
        <v>41</v>
      </c>
      <c r="E41" s="8">
        <f t="shared" si="2"/>
        <v>11974000</v>
      </c>
      <c r="F41" s="8">
        <f>SUM(F42:F43)</f>
        <v>11974000</v>
      </c>
      <c r="G41" s="9"/>
      <c r="H41" s="9"/>
      <c r="I41" s="10"/>
      <c r="J41" s="17"/>
    </row>
    <row r="42" spans="1:10" x14ac:dyDescent="0.25">
      <c r="A42" s="23"/>
      <c r="B42" s="3"/>
      <c r="C42" s="3">
        <v>6754</v>
      </c>
      <c r="D42" s="11" t="s">
        <v>42</v>
      </c>
      <c r="E42" s="12">
        <f>F42</f>
        <v>3150000</v>
      </c>
      <c r="F42" s="12">
        <v>3150000</v>
      </c>
      <c r="G42" s="13"/>
      <c r="H42" s="13"/>
      <c r="I42" s="14"/>
      <c r="J42" s="17"/>
    </row>
    <row r="43" spans="1:10" x14ac:dyDescent="0.25">
      <c r="A43" s="23"/>
      <c r="B43" s="3"/>
      <c r="C43" s="3">
        <v>6757</v>
      </c>
      <c r="D43" s="11" t="s">
        <v>43</v>
      </c>
      <c r="E43" s="12">
        <f t="shared" si="2"/>
        <v>8824000</v>
      </c>
      <c r="F43" s="12">
        <v>8824000</v>
      </c>
      <c r="G43" s="13"/>
      <c r="H43" s="13"/>
      <c r="I43" s="14"/>
      <c r="J43" s="17"/>
    </row>
    <row r="44" spans="1:10" ht="47.25" x14ac:dyDescent="0.25">
      <c r="A44" s="23"/>
      <c r="B44" s="29">
        <v>6900</v>
      </c>
      <c r="C44" s="3"/>
      <c r="D44" s="7" t="s">
        <v>51</v>
      </c>
      <c r="E44" s="8">
        <f>F44</f>
        <v>1427420</v>
      </c>
      <c r="F44" s="8">
        <f>F45</f>
        <v>1427420</v>
      </c>
      <c r="G44" s="13"/>
      <c r="H44" s="13"/>
      <c r="I44" s="14"/>
      <c r="J44" s="17"/>
    </row>
    <row r="45" spans="1:10" x14ac:dyDescent="0.25">
      <c r="A45" s="23"/>
      <c r="B45" s="3"/>
      <c r="C45" s="3">
        <v>6913</v>
      </c>
      <c r="D45" s="11" t="s">
        <v>56</v>
      </c>
      <c r="E45" s="12">
        <f>F45</f>
        <v>1427420</v>
      </c>
      <c r="F45" s="12">
        <v>1427420</v>
      </c>
      <c r="G45" s="13"/>
      <c r="H45" s="13"/>
      <c r="I45" s="14"/>
      <c r="J45" s="17"/>
    </row>
    <row r="46" spans="1:10" s="22" customFormat="1" ht="31.5" x14ac:dyDescent="0.25">
      <c r="A46" s="28"/>
      <c r="B46" s="29">
        <v>7000</v>
      </c>
      <c r="C46" s="29"/>
      <c r="D46" s="7" t="s">
        <v>58</v>
      </c>
      <c r="E46" s="8">
        <f>F46</f>
        <v>0</v>
      </c>
      <c r="F46" s="8">
        <f>F47</f>
        <v>0</v>
      </c>
      <c r="G46" s="9"/>
      <c r="H46" s="9"/>
      <c r="I46" s="10"/>
      <c r="J46" s="21"/>
    </row>
    <row r="47" spans="1:10" ht="31.5" x14ac:dyDescent="0.25">
      <c r="A47" s="23"/>
      <c r="B47" s="3"/>
      <c r="C47" s="3">
        <v>7001</v>
      </c>
      <c r="D47" s="11" t="s">
        <v>59</v>
      </c>
      <c r="E47" s="12">
        <f>F47</f>
        <v>0</v>
      </c>
      <c r="F47" s="12"/>
      <c r="G47" s="13"/>
      <c r="H47" s="13"/>
      <c r="I47" s="14"/>
      <c r="J47" s="17"/>
    </row>
    <row r="48" spans="1:10" x14ac:dyDescent="0.25">
      <c r="A48" s="28"/>
      <c r="B48" s="29">
        <v>7750</v>
      </c>
      <c r="C48" s="29"/>
      <c r="D48" s="7" t="s">
        <v>44</v>
      </c>
      <c r="E48" s="8">
        <f t="shared" si="2"/>
        <v>88000</v>
      </c>
      <c r="F48" s="8">
        <f>SUM(F49:F50)</f>
        <v>88000</v>
      </c>
      <c r="G48" s="9"/>
      <c r="H48" s="9"/>
      <c r="I48" s="10"/>
      <c r="J48" s="17"/>
    </row>
    <row r="49" spans="1:12" x14ac:dyDescent="0.25">
      <c r="A49" s="23"/>
      <c r="B49" s="3"/>
      <c r="C49" s="3">
        <v>7756</v>
      </c>
      <c r="D49" s="11" t="s">
        <v>45</v>
      </c>
      <c r="E49" s="12">
        <f t="shared" si="2"/>
        <v>88000</v>
      </c>
      <c r="F49" s="12">
        <v>88000</v>
      </c>
      <c r="G49" s="13"/>
      <c r="H49" s="13"/>
      <c r="I49" s="14"/>
      <c r="J49" s="17"/>
    </row>
    <row r="50" spans="1:12" x14ac:dyDescent="0.25">
      <c r="A50" s="23"/>
      <c r="B50" s="3"/>
      <c r="C50" s="3">
        <v>7799</v>
      </c>
      <c r="D50" s="11" t="s">
        <v>44</v>
      </c>
      <c r="E50" s="12">
        <f>F50</f>
        <v>0</v>
      </c>
      <c r="F50" s="12"/>
      <c r="G50" s="13"/>
      <c r="H50" s="13"/>
      <c r="I50" s="14"/>
      <c r="J50" s="17"/>
    </row>
    <row r="51" spans="1:12" s="22" customFormat="1" x14ac:dyDescent="0.25">
      <c r="A51" s="28"/>
      <c r="B51" s="29"/>
      <c r="C51" s="29"/>
      <c r="D51" s="7" t="s">
        <v>57</v>
      </c>
      <c r="E51" s="8">
        <f>E52+E54+E58</f>
        <v>0</v>
      </c>
      <c r="F51" s="8">
        <f>F52+F54+F58</f>
        <v>0</v>
      </c>
      <c r="G51" s="9"/>
      <c r="H51" s="9"/>
      <c r="I51" s="10"/>
      <c r="J51" s="21"/>
    </row>
    <row r="52" spans="1:12" x14ac:dyDescent="0.25">
      <c r="A52" s="28"/>
      <c r="B52" s="29">
        <v>6000</v>
      </c>
      <c r="C52" s="29"/>
      <c r="D52" s="7" t="s">
        <v>16</v>
      </c>
      <c r="E52" s="8">
        <f t="shared" si="2"/>
        <v>0</v>
      </c>
      <c r="F52" s="8">
        <f>F53</f>
        <v>0</v>
      </c>
      <c r="G52" s="9"/>
      <c r="H52" s="9"/>
      <c r="I52" s="10"/>
      <c r="J52" s="17"/>
    </row>
    <row r="53" spans="1:12" x14ac:dyDescent="0.25">
      <c r="A53" s="23"/>
      <c r="B53" s="3"/>
      <c r="C53" s="3">
        <v>6001</v>
      </c>
      <c r="D53" s="11" t="s">
        <v>17</v>
      </c>
      <c r="E53" s="12">
        <f t="shared" si="2"/>
        <v>0</v>
      </c>
      <c r="F53" s="12"/>
      <c r="G53" s="13"/>
      <c r="H53" s="13"/>
      <c r="I53" s="14"/>
      <c r="J53" s="17"/>
      <c r="L53" s="20"/>
    </row>
    <row r="54" spans="1:12" x14ac:dyDescent="0.25">
      <c r="A54" s="28"/>
      <c r="B54" s="29">
        <v>6100</v>
      </c>
      <c r="C54" s="29"/>
      <c r="D54" s="7" t="s">
        <v>19</v>
      </c>
      <c r="E54" s="8">
        <f t="shared" si="2"/>
        <v>0</v>
      </c>
      <c r="F54" s="8">
        <f>SUM(F55:F56)</f>
        <v>0</v>
      </c>
      <c r="G54" s="9"/>
      <c r="H54" s="9"/>
      <c r="I54" s="10"/>
      <c r="J54" s="17"/>
    </row>
    <row r="55" spans="1:12" x14ac:dyDescent="0.25">
      <c r="A55" s="23"/>
      <c r="B55" s="3"/>
      <c r="C55" s="3">
        <v>6101</v>
      </c>
      <c r="D55" s="11" t="s">
        <v>20</v>
      </c>
      <c r="E55" s="12">
        <f t="shared" si="2"/>
        <v>0</v>
      </c>
      <c r="F55" s="12"/>
      <c r="G55" s="13"/>
      <c r="H55" s="13"/>
      <c r="I55" s="14"/>
      <c r="J55" s="17"/>
    </row>
    <row r="56" spans="1:12" ht="31.5" x14ac:dyDescent="0.25">
      <c r="A56" s="23"/>
      <c r="B56" s="3"/>
      <c r="C56" s="3">
        <v>6113</v>
      </c>
      <c r="D56" s="11" t="s">
        <v>21</v>
      </c>
      <c r="E56" s="12">
        <f t="shared" si="2"/>
        <v>0</v>
      </c>
      <c r="F56" s="12"/>
      <c r="G56" s="13"/>
      <c r="H56" s="13"/>
      <c r="I56" s="14"/>
      <c r="J56" s="17"/>
    </row>
    <row r="57" spans="1:12" ht="29.25" hidden="1" customHeight="1" x14ac:dyDescent="0.25">
      <c r="A57" s="23"/>
      <c r="B57" s="3"/>
      <c r="C57" s="3">
        <v>6114</v>
      </c>
      <c r="D57" s="11" t="s">
        <v>22</v>
      </c>
      <c r="E57" s="12"/>
      <c r="F57" s="12"/>
      <c r="G57" s="13"/>
      <c r="H57" s="13"/>
      <c r="I57" s="14"/>
      <c r="J57" s="17"/>
    </row>
    <row r="58" spans="1:12" x14ac:dyDescent="0.25">
      <c r="A58" s="28"/>
      <c r="B58" s="29">
        <v>6300</v>
      </c>
      <c r="C58" s="29"/>
      <c r="D58" s="7" t="s">
        <v>24</v>
      </c>
      <c r="E58" s="8">
        <f t="shared" ref="E58:E63" si="3">F58</f>
        <v>0</v>
      </c>
      <c r="F58" s="8">
        <f>SUM(F59:F63)</f>
        <v>0</v>
      </c>
      <c r="G58" s="9"/>
      <c r="H58" s="9"/>
      <c r="I58" s="10"/>
      <c r="J58" s="17"/>
    </row>
    <row r="59" spans="1:12" x14ac:dyDescent="0.25">
      <c r="A59" s="23"/>
      <c r="B59" s="3"/>
      <c r="C59" s="3">
        <v>6301</v>
      </c>
      <c r="D59" s="11" t="s">
        <v>25</v>
      </c>
      <c r="E59" s="12">
        <f t="shared" si="3"/>
        <v>0</v>
      </c>
      <c r="F59" s="12"/>
      <c r="G59" s="13"/>
      <c r="H59" s="13"/>
      <c r="I59" s="14"/>
      <c r="J59" s="17"/>
    </row>
    <row r="60" spans="1:12" x14ac:dyDescent="0.25">
      <c r="A60" s="23"/>
      <c r="B60" s="3"/>
      <c r="C60" s="3">
        <v>6302</v>
      </c>
      <c r="D60" s="11" t="s">
        <v>26</v>
      </c>
      <c r="E60" s="12">
        <f t="shared" si="3"/>
        <v>0</v>
      </c>
      <c r="F60" s="12"/>
      <c r="G60" s="13"/>
      <c r="H60" s="13"/>
      <c r="I60" s="14"/>
      <c r="J60" s="17"/>
    </row>
    <row r="61" spans="1:12" x14ac:dyDescent="0.25">
      <c r="A61" s="23"/>
      <c r="B61" s="3"/>
      <c r="C61" s="3">
        <v>6303</v>
      </c>
      <c r="D61" s="11" t="s">
        <v>27</v>
      </c>
      <c r="E61" s="12">
        <f t="shared" si="3"/>
        <v>0</v>
      </c>
      <c r="F61" s="12"/>
      <c r="G61" s="13"/>
      <c r="H61" s="13"/>
      <c r="I61" s="14"/>
      <c r="J61" s="17"/>
    </row>
    <row r="62" spans="1:12" x14ac:dyDescent="0.25">
      <c r="A62" s="23"/>
      <c r="B62" s="3"/>
      <c r="C62" s="3">
        <v>6304</v>
      </c>
      <c r="D62" s="11" t="s">
        <v>28</v>
      </c>
      <c r="E62" s="12">
        <f t="shared" si="3"/>
        <v>0</v>
      </c>
      <c r="F62" s="12"/>
      <c r="G62" s="13"/>
      <c r="H62" s="13"/>
      <c r="I62" s="14"/>
      <c r="J62" s="17"/>
    </row>
    <row r="63" spans="1:12" ht="22.5" customHeight="1" x14ac:dyDescent="0.25">
      <c r="A63" s="23"/>
      <c r="B63" s="3"/>
      <c r="C63" s="3">
        <v>6349</v>
      </c>
      <c r="D63" s="11" t="s">
        <v>50</v>
      </c>
      <c r="E63" s="12">
        <f t="shared" si="3"/>
        <v>0</v>
      </c>
      <c r="F63" s="12"/>
      <c r="G63" s="13"/>
      <c r="H63" s="13"/>
      <c r="I63" s="14"/>
      <c r="J63" s="17"/>
    </row>
    <row r="64" spans="1:12" ht="31.5" x14ac:dyDescent="0.25">
      <c r="A64" s="28"/>
      <c r="B64" s="29"/>
      <c r="C64" s="29"/>
      <c r="D64" s="7" t="s">
        <v>62</v>
      </c>
      <c r="E64" s="8">
        <f>E65+E67+E69+E71</f>
        <v>1883680</v>
      </c>
      <c r="F64" s="8">
        <f>F65+F67+F69+F71</f>
        <v>1883680</v>
      </c>
      <c r="G64" s="9"/>
      <c r="H64" s="9"/>
      <c r="I64" s="10"/>
      <c r="J64" s="17"/>
    </row>
    <row r="65" spans="1:10" x14ac:dyDescent="0.25">
      <c r="A65" s="28"/>
      <c r="B65" s="29">
        <v>6250</v>
      </c>
      <c r="C65" s="29"/>
      <c r="D65" s="7" t="s">
        <v>23</v>
      </c>
      <c r="E65" s="8">
        <f>F65</f>
        <v>0</v>
      </c>
      <c r="F65" s="8">
        <f>F66</f>
        <v>0</v>
      </c>
      <c r="G65" s="9"/>
      <c r="H65" s="9"/>
      <c r="I65" s="10"/>
      <c r="J65" s="17"/>
    </row>
    <row r="66" spans="1:10" x14ac:dyDescent="0.25">
      <c r="A66" s="23"/>
      <c r="B66" s="3"/>
      <c r="C66" s="3">
        <v>6299</v>
      </c>
      <c r="D66" s="11" t="s">
        <v>46</v>
      </c>
      <c r="E66" s="12">
        <f>F66</f>
        <v>0</v>
      </c>
      <c r="F66" s="12"/>
      <c r="G66" s="13"/>
      <c r="H66" s="13"/>
      <c r="I66" s="14"/>
      <c r="J66" s="17"/>
    </row>
    <row r="67" spans="1:10" s="22" customFormat="1" ht="21" customHeight="1" x14ac:dyDescent="0.25">
      <c r="A67" s="28"/>
      <c r="B67" s="29">
        <v>6500</v>
      </c>
      <c r="C67" s="32"/>
      <c r="D67" s="33" t="s">
        <v>29</v>
      </c>
      <c r="E67" s="8">
        <f>E68</f>
        <v>403680</v>
      </c>
      <c r="F67" s="8">
        <f>F68</f>
        <v>403680</v>
      </c>
      <c r="G67" s="9"/>
      <c r="H67" s="9"/>
      <c r="I67" s="10"/>
      <c r="J67" s="21"/>
    </row>
    <row r="68" spans="1:10" ht="21" customHeight="1" x14ac:dyDescent="0.25">
      <c r="A68" s="23"/>
      <c r="B68" s="3"/>
      <c r="C68" s="3">
        <v>6503</v>
      </c>
      <c r="D68" s="31" t="s">
        <v>52</v>
      </c>
      <c r="E68" s="12">
        <f>F68</f>
        <v>403680</v>
      </c>
      <c r="F68" s="12">
        <v>403680</v>
      </c>
      <c r="G68" s="13"/>
      <c r="H68" s="13"/>
      <c r="I68" s="14"/>
      <c r="J68" s="17"/>
    </row>
    <row r="69" spans="1:10" s="22" customFormat="1" ht="21" customHeight="1" x14ac:dyDescent="0.25">
      <c r="A69" s="28"/>
      <c r="B69" s="29">
        <v>6550</v>
      </c>
      <c r="C69" s="32"/>
      <c r="D69" s="33" t="s">
        <v>32</v>
      </c>
      <c r="E69" s="8">
        <f>E70</f>
        <v>380000</v>
      </c>
      <c r="F69" s="8">
        <f>F70</f>
        <v>380000</v>
      </c>
      <c r="G69" s="9"/>
      <c r="H69" s="9"/>
      <c r="I69" s="10"/>
      <c r="J69" s="21"/>
    </row>
    <row r="70" spans="1:10" ht="21" customHeight="1" x14ac:dyDescent="0.25">
      <c r="A70" s="23"/>
      <c r="B70" s="3"/>
      <c r="C70" s="30">
        <v>6599</v>
      </c>
      <c r="D70" s="31" t="s">
        <v>34</v>
      </c>
      <c r="E70" s="12">
        <f>F70</f>
        <v>380000</v>
      </c>
      <c r="F70" s="12">
        <v>380000</v>
      </c>
      <c r="G70" s="13"/>
      <c r="H70" s="13"/>
      <c r="I70" s="14"/>
      <c r="J70" s="17"/>
    </row>
    <row r="71" spans="1:10" s="22" customFormat="1" ht="21" customHeight="1" x14ac:dyDescent="0.25">
      <c r="A71" s="28"/>
      <c r="B71" s="29">
        <v>6750</v>
      </c>
      <c r="C71" s="32"/>
      <c r="D71" s="33" t="s">
        <v>41</v>
      </c>
      <c r="E71" s="8">
        <f>E72</f>
        <v>1100000</v>
      </c>
      <c r="F71" s="8">
        <f>F72</f>
        <v>1100000</v>
      </c>
      <c r="G71" s="9"/>
      <c r="H71" s="9"/>
      <c r="I71" s="10"/>
      <c r="J71" s="21"/>
    </row>
    <row r="72" spans="1:10" ht="21" customHeight="1" x14ac:dyDescent="0.25">
      <c r="A72" s="23"/>
      <c r="B72" s="3"/>
      <c r="C72" s="30">
        <v>6751</v>
      </c>
      <c r="D72" s="31" t="s">
        <v>64</v>
      </c>
      <c r="E72" s="12">
        <f>F72</f>
        <v>1100000</v>
      </c>
      <c r="F72" s="12">
        <v>1100000</v>
      </c>
      <c r="G72" s="13"/>
      <c r="H72" s="13"/>
      <c r="I72" s="14"/>
      <c r="J72" s="17"/>
    </row>
    <row r="73" spans="1:10" s="22" customFormat="1" x14ac:dyDescent="0.25">
      <c r="A73" s="28"/>
      <c r="B73" s="29"/>
      <c r="C73" s="1"/>
      <c r="D73" s="1" t="s">
        <v>47</v>
      </c>
      <c r="E73" s="8">
        <f>F73</f>
        <v>299727796</v>
      </c>
      <c r="F73" s="8">
        <f>F64+F51+F7</f>
        <v>299727796</v>
      </c>
      <c r="G73" s="9"/>
      <c r="H73" s="8"/>
      <c r="I73" s="10"/>
      <c r="J73" s="21"/>
    </row>
    <row r="75" spans="1:10" x14ac:dyDescent="0.25">
      <c r="F75" s="43" t="s">
        <v>48</v>
      </c>
      <c r="G75" s="43"/>
      <c r="H75" s="43"/>
      <c r="I75" s="43"/>
    </row>
    <row r="76" spans="1:10" x14ac:dyDescent="0.25">
      <c r="F76" s="44"/>
      <c r="G76" s="44"/>
      <c r="H76" s="44"/>
      <c r="I76" s="27"/>
    </row>
    <row r="77" spans="1:10" x14ac:dyDescent="0.25">
      <c r="F77" s="44"/>
      <c r="G77" s="44"/>
      <c r="H77" s="44"/>
      <c r="I77" s="27"/>
    </row>
    <row r="78" spans="1:10" x14ac:dyDescent="0.25">
      <c r="F78" s="44"/>
      <c r="G78" s="44"/>
      <c r="H78" s="44"/>
      <c r="I78" s="27"/>
    </row>
    <row r="79" spans="1:10" x14ac:dyDescent="0.25">
      <c r="F79" s="44"/>
      <c r="G79" s="44"/>
      <c r="H79" s="44"/>
      <c r="I79" s="27"/>
    </row>
    <row r="80" spans="1:10" ht="15" customHeight="1" x14ac:dyDescent="0.25">
      <c r="F80" s="43" t="s">
        <v>54</v>
      </c>
      <c r="G80" s="43"/>
      <c r="H80" s="43"/>
      <c r="I80" s="43"/>
    </row>
    <row r="81" spans="6:9" x14ac:dyDescent="0.25">
      <c r="F81" s="44"/>
      <c r="G81" s="44"/>
      <c r="H81" s="44"/>
      <c r="I81" s="27"/>
    </row>
  </sheetData>
  <mergeCells count="18">
    <mergeCell ref="A1:H1"/>
    <mergeCell ref="I1:I2"/>
    <mergeCell ref="A2:H2"/>
    <mergeCell ref="A3:I3"/>
    <mergeCell ref="A4:A5"/>
    <mergeCell ref="B4:B5"/>
    <mergeCell ref="C4:C5"/>
    <mergeCell ref="D4:D5"/>
    <mergeCell ref="E4:E5"/>
    <mergeCell ref="F4:H4"/>
    <mergeCell ref="F80:I80"/>
    <mergeCell ref="F81:H81"/>
    <mergeCell ref="I4:I5"/>
    <mergeCell ref="F75:I75"/>
    <mergeCell ref="F76:H76"/>
    <mergeCell ref="F77:H77"/>
    <mergeCell ref="F78:H78"/>
    <mergeCell ref="F79:H79"/>
  </mergeCells>
  <pageMargins left="0.17" right="0.16" top="0.17" bottom="0.17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6"/>
  <sheetViews>
    <sheetView topLeftCell="A13" workbookViewId="0">
      <selection activeCell="A75" sqref="A75:XFD76"/>
    </sheetView>
  </sheetViews>
  <sheetFormatPr defaultRowHeight="15.75" x14ac:dyDescent="0.25"/>
  <cols>
    <col min="1" max="1" width="7" style="18" customWidth="1"/>
    <col min="2" max="2" width="5.85546875" style="18" customWidth="1"/>
    <col min="3" max="3" width="6" style="18" customWidth="1"/>
    <col min="4" max="4" width="35.42578125" style="18" customWidth="1"/>
    <col min="5" max="5" width="14.42578125" style="18" customWidth="1"/>
    <col min="6" max="6" width="12.5703125" style="18" customWidth="1"/>
    <col min="7" max="7" width="5.140625" style="18" customWidth="1"/>
    <col min="8" max="8" width="6.140625" style="18" bestFit="1" customWidth="1"/>
    <col min="9" max="9" width="4.85546875" style="18" customWidth="1"/>
    <col min="10" max="11" width="9.140625" style="18"/>
    <col min="12" max="12" width="34.7109375" style="18" customWidth="1"/>
    <col min="13" max="16384" width="9.140625" style="18"/>
  </cols>
  <sheetData>
    <row r="1" spans="1:12" x14ac:dyDescent="0.25">
      <c r="A1" s="46" t="s">
        <v>0</v>
      </c>
      <c r="B1" s="46"/>
      <c r="C1" s="46"/>
      <c r="D1" s="46"/>
      <c r="E1" s="46"/>
      <c r="F1" s="46"/>
      <c r="G1" s="46"/>
      <c r="H1" s="46"/>
      <c r="I1" s="47"/>
      <c r="J1" s="17"/>
    </row>
    <row r="2" spans="1:12" x14ac:dyDescent="0.25">
      <c r="A2" s="46"/>
      <c r="B2" s="46"/>
      <c r="C2" s="46"/>
      <c r="D2" s="46"/>
      <c r="E2" s="46"/>
      <c r="F2" s="46"/>
      <c r="G2" s="46"/>
      <c r="H2" s="46"/>
      <c r="I2" s="47"/>
      <c r="J2" s="17"/>
    </row>
    <row r="3" spans="1:12" x14ac:dyDescent="0.25">
      <c r="A3" s="48" t="s">
        <v>66</v>
      </c>
      <c r="B3" s="48"/>
      <c r="C3" s="48"/>
      <c r="D3" s="48"/>
      <c r="E3" s="48"/>
      <c r="F3" s="48"/>
      <c r="G3" s="48"/>
      <c r="H3" s="48"/>
      <c r="I3" s="48"/>
      <c r="J3" s="17"/>
    </row>
    <row r="4" spans="1:12" ht="33" customHeight="1" x14ac:dyDescent="0.25">
      <c r="A4" s="49" t="s">
        <v>1</v>
      </c>
      <c r="B4" s="50" t="s">
        <v>2</v>
      </c>
      <c r="C4" s="50" t="s">
        <v>3</v>
      </c>
      <c r="D4" s="51" t="s">
        <v>4</v>
      </c>
      <c r="E4" s="52" t="s">
        <v>5</v>
      </c>
      <c r="F4" s="52" t="s">
        <v>6</v>
      </c>
      <c r="G4" s="52"/>
      <c r="H4" s="52"/>
      <c r="I4" s="45" t="s">
        <v>7</v>
      </c>
      <c r="J4" s="19"/>
    </row>
    <row r="5" spans="1:12" ht="67.5" customHeight="1" x14ac:dyDescent="0.25">
      <c r="A5" s="49"/>
      <c r="B5" s="50"/>
      <c r="C5" s="50"/>
      <c r="D5" s="51"/>
      <c r="E5" s="52"/>
      <c r="F5" s="1" t="s">
        <v>8</v>
      </c>
      <c r="G5" s="1" t="s">
        <v>9</v>
      </c>
      <c r="H5" s="36" t="s">
        <v>10</v>
      </c>
      <c r="I5" s="45"/>
      <c r="J5" s="17"/>
    </row>
    <row r="6" spans="1:12" ht="27" customHeight="1" x14ac:dyDescent="0.25">
      <c r="A6" s="23" t="s">
        <v>11</v>
      </c>
      <c r="B6" s="3" t="s">
        <v>12</v>
      </c>
      <c r="C6" s="3" t="s">
        <v>13</v>
      </c>
      <c r="D6" s="4" t="s">
        <v>14</v>
      </c>
      <c r="E6" s="5">
        <v>1</v>
      </c>
      <c r="F6" s="5">
        <v>2</v>
      </c>
      <c r="G6" s="5">
        <v>3</v>
      </c>
      <c r="H6" s="5">
        <v>4</v>
      </c>
      <c r="I6" s="6">
        <v>5</v>
      </c>
      <c r="J6" s="19"/>
    </row>
    <row r="7" spans="1:12" x14ac:dyDescent="0.25">
      <c r="A7" s="34"/>
      <c r="B7" s="35"/>
      <c r="C7" s="35"/>
      <c r="D7" s="7" t="s">
        <v>15</v>
      </c>
      <c r="E7" s="8">
        <f>E8+E10+E12+E16+E18+E24+E26+E29+E32+E39+E41+E44+E48+E37+E46</f>
        <v>417711222</v>
      </c>
      <c r="F7" s="8">
        <f>F8+F10+F12+F16+F18+F24+F26+F29+F32+F39+F41+F44+F48+F37+F46</f>
        <v>417711222</v>
      </c>
      <c r="G7" s="9"/>
      <c r="H7" s="9"/>
      <c r="I7" s="10"/>
      <c r="J7" s="17"/>
    </row>
    <row r="8" spans="1:12" x14ac:dyDescent="0.25">
      <c r="A8" s="34"/>
      <c r="B8" s="35">
        <v>6000</v>
      </c>
      <c r="C8" s="35"/>
      <c r="D8" s="7" t="s">
        <v>16</v>
      </c>
      <c r="E8" s="8">
        <f t="shared" ref="E8:E14" si="0">F8</f>
        <v>260893825</v>
      </c>
      <c r="F8" s="8">
        <f>F9</f>
        <v>260893825</v>
      </c>
      <c r="G8" s="9"/>
      <c r="H8" s="9"/>
      <c r="I8" s="10"/>
      <c r="J8" s="17"/>
    </row>
    <row r="9" spans="1:12" x14ac:dyDescent="0.25">
      <c r="A9" s="23"/>
      <c r="B9" s="3"/>
      <c r="C9" s="3">
        <v>6001</v>
      </c>
      <c r="D9" s="11" t="s">
        <v>17</v>
      </c>
      <c r="E9" s="12">
        <f t="shared" si="0"/>
        <v>260893825</v>
      </c>
      <c r="F9" s="12">
        <v>260893825</v>
      </c>
      <c r="G9" s="13"/>
      <c r="H9" s="13"/>
      <c r="I9" s="14"/>
      <c r="J9" s="17"/>
      <c r="L9" s="20"/>
    </row>
    <row r="10" spans="1:12" ht="31.5" x14ac:dyDescent="0.25">
      <c r="A10" s="34"/>
      <c r="B10" s="35">
        <v>6050</v>
      </c>
      <c r="C10" s="35"/>
      <c r="D10" s="7" t="s">
        <v>18</v>
      </c>
      <c r="E10" s="8">
        <f t="shared" si="0"/>
        <v>15126300</v>
      </c>
      <c r="F10" s="8">
        <f>F11</f>
        <v>15126300</v>
      </c>
      <c r="G10" s="9"/>
      <c r="H10" s="9"/>
      <c r="I10" s="10"/>
      <c r="J10" s="17"/>
    </row>
    <row r="11" spans="1:12" ht="31.5" x14ac:dyDescent="0.25">
      <c r="A11" s="23"/>
      <c r="B11" s="3"/>
      <c r="C11" s="3">
        <v>6051</v>
      </c>
      <c r="D11" s="11" t="s">
        <v>18</v>
      </c>
      <c r="E11" s="12">
        <f t="shared" si="0"/>
        <v>15126300</v>
      </c>
      <c r="F11" s="12">
        <v>15126300</v>
      </c>
      <c r="G11" s="13"/>
      <c r="H11" s="13"/>
      <c r="I11" s="14"/>
      <c r="J11" s="17"/>
    </row>
    <row r="12" spans="1:12" x14ac:dyDescent="0.25">
      <c r="A12" s="34"/>
      <c r="B12" s="35">
        <v>6100</v>
      </c>
      <c r="C12" s="35"/>
      <c r="D12" s="7" t="s">
        <v>19</v>
      </c>
      <c r="E12" s="8">
        <f t="shared" si="0"/>
        <v>16742900</v>
      </c>
      <c r="F12" s="8">
        <f>SUM(F13:F14)</f>
        <v>16742900</v>
      </c>
      <c r="G12" s="9"/>
      <c r="H12" s="9"/>
      <c r="I12" s="10"/>
      <c r="J12" s="17"/>
    </row>
    <row r="13" spans="1:12" x14ac:dyDescent="0.25">
      <c r="A13" s="23"/>
      <c r="B13" s="3"/>
      <c r="C13" s="3">
        <v>6101</v>
      </c>
      <c r="D13" s="11" t="s">
        <v>20</v>
      </c>
      <c r="E13" s="12">
        <f t="shared" si="0"/>
        <v>15214900</v>
      </c>
      <c r="F13" s="12">
        <v>15214900</v>
      </c>
      <c r="G13" s="13"/>
      <c r="H13" s="13"/>
      <c r="I13" s="14"/>
      <c r="J13" s="17"/>
    </row>
    <row r="14" spans="1:12" ht="31.5" x14ac:dyDescent="0.25">
      <c r="A14" s="23"/>
      <c r="B14" s="3"/>
      <c r="C14" s="3">
        <v>6113</v>
      </c>
      <c r="D14" s="11" t="s">
        <v>21</v>
      </c>
      <c r="E14" s="12">
        <f t="shared" si="0"/>
        <v>1528000</v>
      </c>
      <c r="F14" s="12">
        <v>1528000</v>
      </c>
      <c r="G14" s="13"/>
      <c r="H14" s="13"/>
      <c r="I14" s="14"/>
      <c r="J14" s="17"/>
    </row>
    <row r="15" spans="1:12" ht="29.25" hidden="1" customHeight="1" x14ac:dyDescent="0.25">
      <c r="A15" s="23"/>
      <c r="B15" s="3"/>
      <c r="C15" s="3">
        <v>6114</v>
      </c>
      <c r="D15" s="11" t="s">
        <v>22</v>
      </c>
      <c r="E15" s="12"/>
      <c r="F15" s="12"/>
      <c r="G15" s="13"/>
      <c r="H15" s="13"/>
      <c r="I15" s="14"/>
      <c r="J15" s="17"/>
    </row>
    <row r="16" spans="1:12" s="22" customFormat="1" x14ac:dyDescent="0.25">
      <c r="A16" s="34"/>
      <c r="B16" s="35">
        <v>6250</v>
      </c>
      <c r="C16" s="35"/>
      <c r="D16" s="7" t="s">
        <v>23</v>
      </c>
      <c r="E16" s="8">
        <f>E17</f>
        <v>35825000</v>
      </c>
      <c r="F16" s="8">
        <f>F17</f>
        <v>35825000</v>
      </c>
      <c r="G16" s="9"/>
      <c r="H16" s="9"/>
      <c r="I16" s="10"/>
      <c r="J16" s="21"/>
    </row>
    <row r="17" spans="1:12" x14ac:dyDescent="0.25">
      <c r="A17" s="23"/>
      <c r="B17" s="3"/>
      <c r="C17" s="3">
        <v>6299</v>
      </c>
      <c r="D17" s="11" t="s">
        <v>44</v>
      </c>
      <c r="E17" s="12">
        <f t="shared" ref="E17:E33" si="1">F17</f>
        <v>35825000</v>
      </c>
      <c r="F17" s="12">
        <v>35825000</v>
      </c>
      <c r="G17" s="13"/>
      <c r="H17" s="13"/>
      <c r="I17" s="14"/>
      <c r="J17" s="17"/>
    </row>
    <row r="18" spans="1:12" x14ac:dyDescent="0.25">
      <c r="A18" s="34"/>
      <c r="B18" s="35">
        <v>6300</v>
      </c>
      <c r="C18" s="35"/>
      <c r="D18" s="7" t="s">
        <v>24</v>
      </c>
      <c r="E18" s="8">
        <f t="shared" si="1"/>
        <v>63663520</v>
      </c>
      <c r="F18" s="8">
        <f>SUM(F19:F23)</f>
        <v>63663520</v>
      </c>
      <c r="G18" s="9"/>
      <c r="H18" s="9"/>
      <c r="I18" s="10"/>
      <c r="J18" s="17"/>
    </row>
    <row r="19" spans="1:12" x14ac:dyDescent="0.25">
      <c r="A19" s="23"/>
      <c r="B19" s="3"/>
      <c r="C19" s="3">
        <v>6301</v>
      </c>
      <c r="D19" s="11" t="s">
        <v>25</v>
      </c>
      <c r="E19" s="12">
        <f t="shared" si="1"/>
        <v>45990655</v>
      </c>
      <c r="F19" s="12">
        <v>45990655</v>
      </c>
      <c r="G19" s="13"/>
      <c r="H19" s="13"/>
      <c r="I19" s="14"/>
      <c r="J19" s="17"/>
    </row>
    <row r="20" spans="1:12" x14ac:dyDescent="0.25">
      <c r="A20" s="23"/>
      <c r="B20" s="3"/>
      <c r="C20" s="3">
        <v>6302</v>
      </c>
      <c r="D20" s="11" t="s">
        <v>26</v>
      </c>
      <c r="E20" s="12">
        <f t="shared" si="1"/>
        <v>8115999</v>
      </c>
      <c r="F20" s="12">
        <v>8115999</v>
      </c>
      <c r="G20" s="13"/>
      <c r="H20" s="13"/>
      <c r="I20" s="14"/>
      <c r="J20" s="17"/>
    </row>
    <row r="21" spans="1:12" x14ac:dyDescent="0.25">
      <c r="A21" s="23"/>
      <c r="B21" s="3"/>
      <c r="C21" s="3">
        <v>6303</v>
      </c>
      <c r="D21" s="11" t="s">
        <v>27</v>
      </c>
      <c r="E21" s="12">
        <f t="shared" si="1"/>
        <v>5498866</v>
      </c>
      <c r="F21" s="12">
        <v>5498866</v>
      </c>
      <c r="G21" s="13"/>
      <c r="H21" s="13"/>
      <c r="I21" s="14"/>
      <c r="J21" s="17"/>
    </row>
    <row r="22" spans="1:12" x14ac:dyDescent="0.25">
      <c r="A22" s="23"/>
      <c r="B22" s="3"/>
      <c r="C22" s="3">
        <v>6304</v>
      </c>
      <c r="D22" s="11" t="s">
        <v>28</v>
      </c>
      <c r="E22" s="12">
        <f t="shared" si="1"/>
        <v>2705333</v>
      </c>
      <c r="F22" s="12">
        <v>2705333</v>
      </c>
      <c r="G22" s="13"/>
      <c r="H22" s="13"/>
      <c r="I22" s="14"/>
      <c r="J22" s="17"/>
    </row>
    <row r="23" spans="1:12" ht="22.5" customHeight="1" x14ac:dyDescent="0.25">
      <c r="A23" s="23"/>
      <c r="B23" s="3"/>
      <c r="C23" s="3">
        <v>6349</v>
      </c>
      <c r="D23" s="11" t="s">
        <v>50</v>
      </c>
      <c r="E23" s="12">
        <f t="shared" si="1"/>
        <v>1352667</v>
      </c>
      <c r="F23" s="12">
        <v>1352667</v>
      </c>
      <c r="G23" s="13"/>
      <c r="H23" s="13"/>
      <c r="I23" s="14"/>
      <c r="J23" s="17"/>
    </row>
    <row r="24" spans="1:12" ht="31.5" customHeight="1" x14ac:dyDescent="0.25">
      <c r="A24" s="23"/>
      <c r="B24" s="35">
        <v>6400</v>
      </c>
      <c r="C24" s="3"/>
      <c r="D24" s="7" t="s">
        <v>53</v>
      </c>
      <c r="E24" s="8">
        <f t="shared" si="1"/>
        <v>1200000</v>
      </c>
      <c r="F24" s="8">
        <f>F25</f>
        <v>1200000</v>
      </c>
      <c r="G24" s="13"/>
      <c r="H24" s="13"/>
      <c r="I24" s="14"/>
      <c r="J24" s="17"/>
    </row>
    <row r="25" spans="1:12" x14ac:dyDescent="0.25">
      <c r="A25" s="23"/>
      <c r="B25" s="3"/>
      <c r="C25" s="3">
        <v>6449</v>
      </c>
      <c r="D25" s="11" t="s">
        <v>44</v>
      </c>
      <c r="E25" s="12">
        <f t="shared" si="1"/>
        <v>1200000</v>
      </c>
      <c r="F25" s="12">
        <v>1200000</v>
      </c>
      <c r="G25" s="13"/>
      <c r="H25" s="13"/>
      <c r="I25" s="14"/>
      <c r="J25" s="17"/>
    </row>
    <row r="26" spans="1:12" x14ac:dyDescent="0.25">
      <c r="A26" s="34"/>
      <c r="B26" s="35">
        <v>6500</v>
      </c>
      <c r="C26" s="35"/>
      <c r="D26" s="7" t="s">
        <v>29</v>
      </c>
      <c r="E26" s="8">
        <f t="shared" si="1"/>
        <v>5103685</v>
      </c>
      <c r="F26" s="8">
        <f>SUM(F27:F28)</f>
        <v>5103685</v>
      </c>
      <c r="G26" s="9"/>
      <c r="H26" s="9"/>
      <c r="I26" s="10"/>
      <c r="J26" s="17"/>
    </row>
    <row r="27" spans="1:12" x14ac:dyDescent="0.25">
      <c r="A27" s="23"/>
      <c r="B27" s="3"/>
      <c r="C27" s="3">
        <v>6501</v>
      </c>
      <c r="D27" s="11" t="s">
        <v>30</v>
      </c>
      <c r="E27" s="12">
        <f t="shared" si="1"/>
        <v>4579722</v>
      </c>
      <c r="F27" s="12">
        <v>4579722</v>
      </c>
      <c r="G27" s="13"/>
      <c r="H27" s="13"/>
      <c r="I27" s="14"/>
      <c r="J27" s="17"/>
    </row>
    <row r="28" spans="1:12" x14ac:dyDescent="0.25">
      <c r="A28" s="23"/>
      <c r="B28" s="3"/>
      <c r="C28" s="3">
        <v>6502</v>
      </c>
      <c r="D28" s="11" t="s">
        <v>31</v>
      </c>
      <c r="E28" s="12">
        <f t="shared" si="1"/>
        <v>523963</v>
      </c>
      <c r="F28" s="12">
        <v>523963</v>
      </c>
      <c r="G28" s="13"/>
      <c r="H28" s="13"/>
      <c r="I28" s="14"/>
      <c r="J28" s="17"/>
      <c r="L28" s="20"/>
    </row>
    <row r="29" spans="1:12" x14ac:dyDescent="0.25">
      <c r="A29" s="34"/>
      <c r="B29" s="35">
        <v>6550</v>
      </c>
      <c r="C29" s="35"/>
      <c r="D29" s="7" t="s">
        <v>32</v>
      </c>
      <c r="E29" s="8">
        <f t="shared" si="1"/>
        <v>4996000</v>
      </c>
      <c r="F29" s="8">
        <f>SUM(F30:F31)</f>
        <v>4996000</v>
      </c>
      <c r="G29" s="9"/>
      <c r="H29" s="9"/>
      <c r="I29" s="10"/>
      <c r="J29" s="17"/>
    </row>
    <row r="30" spans="1:12" x14ac:dyDescent="0.25">
      <c r="A30" s="23"/>
      <c r="B30" s="3"/>
      <c r="C30" s="3">
        <v>6551</v>
      </c>
      <c r="D30" s="11" t="s">
        <v>33</v>
      </c>
      <c r="E30" s="12">
        <f t="shared" si="1"/>
        <v>3743000</v>
      </c>
      <c r="F30" s="12">
        <v>3743000</v>
      </c>
      <c r="G30" s="13"/>
      <c r="H30" s="13"/>
      <c r="I30" s="14"/>
      <c r="J30" s="17"/>
    </row>
    <row r="31" spans="1:12" x14ac:dyDescent="0.25">
      <c r="A31" s="23"/>
      <c r="B31" s="3"/>
      <c r="C31" s="3">
        <v>6599</v>
      </c>
      <c r="D31" s="11" t="s">
        <v>34</v>
      </c>
      <c r="E31" s="12">
        <f t="shared" si="1"/>
        <v>1253000</v>
      </c>
      <c r="F31" s="12">
        <v>1253000</v>
      </c>
      <c r="G31" s="13"/>
      <c r="H31" s="13"/>
      <c r="I31" s="14"/>
      <c r="J31" s="17"/>
    </row>
    <row r="32" spans="1:12" ht="15.75" customHeight="1" x14ac:dyDescent="0.25">
      <c r="A32" s="34"/>
      <c r="B32" s="35">
        <v>6600</v>
      </c>
      <c r="C32" s="35"/>
      <c r="D32" s="7" t="s">
        <v>35</v>
      </c>
      <c r="E32" s="8">
        <f t="shared" si="1"/>
        <v>2097992</v>
      </c>
      <c r="F32" s="8">
        <f>SUM(F33:F36)</f>
        <v>2097992</v>
      </c>
      <c r="G32" s="9"/>
      <c r="H32" s="9"/>
      <c r="I32" s="10"/>
      <c r="J32" s="17"/>
    </row>
    <row r="33" spans="1:10" ht="47.25" x14ac:dyDescent="0.25">
      <c r="A33" s="23"/>
      <c r="B33" s="3"/>
      <c r="C33" s="3">
        <v>6601</v>
      </c>
      <c r="D33" s="11" t="s">
        <v>36</v>
      </c>
      <c r="E33" s="12">
        <f t="shared" si="1"/>
        <v>243894</v>
      </c>
      <c r="F33" s="12">
        <v>243894</v>
      </c>
      <c r="G33" s="13"/>
      <c r="H33" s="13"/>
      <c r="I33" s="14"/>
      <c r="J33" s="17"/>
    </row>
    <row r="34" spans="1:10" ht="47.25" x14ac:dyDescent="0.25">
      <c r="A34" s="23"/>
      <c r="B34" s="3"/>
      <c r="C34" s="3">
        <v>6605</v>
      </c>
      <c r="D34" s="11" t="s">
        <v>37</v>
      </c>
      <c r="E34" s="12">
        <f>F34</f>
        <v>509098</v>
      </c>
      <c r="F34" s="12">
        <v>509098</v>
      </c>
      <c r="G34" s="13"/>
      <c r="H34" s="13"/>
      <c r="I34" s="14"/>
      <c r="J34" s="17"/>
    </row>
    <row r="35" spans="1:10" ht="46.5" customHeight="1" x14ac:dyDescent="0.25">
      <c r="A35" s="23"/>
      <c r="B35" s="3"/>
      <c r="C35" s="3">
        <v>6608</v>
      </c>
      <c r="D35" s="11" t="s">
        <v>67</v>
      </c>
      <c r="E35" s="12">
        <f>F35</f>
        <v>445000</v>
      </c>
      <c r="F35" s="12">
        <v>445000</v>
      </c>
      <c r="G35" s="13"/>
      <c r="H35" s="13"/>
      <c r="I35" s="14"/>
      <c r="J35" s="17"/>
    </row>
    <row r="36" spans="1:10" x14ac:dyDescent="0.25">
      <c r="A36" s="23"/>
      <c r="B36" s="3"/>
      <c r="C36" s="3">
        <v>6618</v>
      </c>
      <c r="D36" s="11" t="s">
        <v>38</v>
      </c>
      <c r="E36" s="12">
        <f>F36</f>
        <v>900000</v>
      </c>
      <c r="F36" s="12">
        <v>900000</v>
      </c>
      <c r="G36" s="13"/>
      <c r="H36" s="13"/>
      <c r="I36" s="14"/>
      <c r="J36" s="17"/>
    </row>
    <row r="37" spans="1:10" s="22" customFormat="1" x14ac:dyDescent="0.25">
      <c r="A37" s="34"/>
      <c r="B37" s="35">
        <v>6650</v>
      </c>
      <c r="C37" s="35"/>
      <c r="D37" s="7" t="s">
        <v>60</v>
      </c>
      <c r="E37" s="8">
        <f>F37</f>
        <v>0</v>
      </c>
      <c r="F37" s="8">
        <f>F38</f>
        <v>0</v>
      </c>
      <c r="G37" s="9"/>
      <c r="H37" s="9"/>
      <c r="I37" s="10"/>
      <c r="J37" s="21"/>
    </row>
    <row r="38" spans="1:10" ht="31.5" x14ac:dyDescent="0.25">
      <c r="A38" s="23"/>
      <c r="B38" s="3"/>
      <c r="C38" s="3">
        <v>6699</v>
      </c>
      <c r="D38" s="11" t="s">
        <v>61</v>
      </c>
      <c r="E38" s="12">
        <f>F38</f>
        <v>0</v>
      </c>
      <c r="F38" s="12"/>
      <c r="G38" s="13"/>
      <c r="H38" s="13"/>
      <c r="I38" s="14"/>
      <c r="J38" s="17"/>
    </row>
    <row r="39" spans="1:10" ht="15.75" customHeight="1" x14ac:dyDescent="0.25">
      <c r="A39" s="34"/>
      <c r="B39" s="35">
        <v>6700</v>
      </c>
      <c r="C39" s="35"/>
      <c r="D39" s="7" t="s">
        <v>39</v>
      </c>
      <c r="E39" s="8">
        <f t="shared" ref="E39:E56" si="2">F39</f>
        <v>400000</v>
      </c>
      <c r="F39" s="8">
        <f>F40</f>
        <v>400000</v>
      </c>
      <c r="G39" s="9"/>
      <c r="H39" s="9"/>
      <c r="I39" s="10"/>
      <c r="J39" s="17"/>
    </row>
    <row r="40" spans="1:10" ht="15.75" customHeight="1" x14ac:dyDescent="0.25">
      <c r="A40" s="23"/>
      <c r="B40" s="3"/>
      <c r="C40" s="3">
        <v>6704</v>
      </c>
      <c r="D40" s="11" t="s">
        <v>40</v>
      </c>
      <c r="E40" s="12">
        <f t="shared" si="2"/>
        <v>400000</v>
      </c>
      <c r="F40" s="12">
        <v>400000</v>
      </c>
      <c r="G40" s="13"/>
      <c r="H40" s="13"/>
      <c r="I40" s="14"/>
      <c r="J40" s="17"/>
    </row>
    <row r="41" spans="1:10" ht="15.75" customHeight="1" x14ac:dyDescent="0.25">
      <c r="A41" s="34"/>
      <c r="B41" s="35">
        <v>6750</v>
      </c>
      <c r="C41" s="35"/>
      <c r="D41" s="7" t="s">
        <v>41</v>
      </c>
      <c r="E41" s="8">
        <f t="shared" si="2"/>
        <v>11574000</v>
      </c>
      <c r="F41" s="8">
        <f>SUM(F42:F43)</f>
        <v>11574000</v>
      </c>
      <c r="G41" s="9"/>
      <c r="H41" s="9"/>
      <c r="I41" s="10"/>
      <c r="J41" s="17"/>
    </row>
    <row r="42" spans="1:10" x14ac:dyDescent="0.25">
      <c r="A42" s="23"/>
      <c r="B42" s="3"/>
      <c r="C42" s="3">
        <v>6754</v>
      </c>
      <c r="D42" s="11" t="s">
        <v>42</v>
      </c>
      <c r="E42" s="12">
        <f>F42</f>
        <v>3150000</v>
      </c>
      <c r="F42" s="12">
        <v>3150000</v>
      </c>
      <c r="G42" s="13"/>
      <c r="H42" s="13"/>
      <c r="I42" s="14"/>
      <c r="J42" s="17"/>
    </row>
    <row r="43" spans="1:10" x14ac:dyDescent="0.25">
      <c r="A43" s="23"/>
      <c r="B43" s="3"/>
      <c r="C43" s="3">
        <v>6757</v>
      </c>
      <c r="D43" s="11" t="s">
        <v>43</v>
      </c>
      <c r="E43" s="12">
        <f t="shared" si="2"/>
        <v>8424000</v>
      </c>
      <c r="F43" s="12">
        <v>8424000</v>
      </c>
      <c r="G43" s="13"/>
      <c r="H43" s="13"/>
      <c r="I43" s="14"/>
      <c r="J43" s="17"/>
    </row>
    <row r="44" spans="1:10" ht="47.25" x14ac:dyDescent="0.25">
      <c r="A44" s="23"/>
      <c r="B44" s="35">
        <v>6900</v>
      </c>
      <c r="C44" s="3"/>
      <c r="D44" s="7" t="s">
        <v>51</v>
      </c>
      <c r="E44" s="8">
        <f>F44</f>
        <v>0</v>
      </c>
      <c r="F44" s="8">
        <f>F45</f>
        <v>0</v>
      </c>
      <c r="G44" s="13"/>
      <c r="H44" s="13"/>
      <c r="I44" s="14"/>
      <c r="J44" s="17"/>
    </row>
    <row r="45" spans="1:10" x14ac:dyDescent="0.25">
      <c r="A45" s="23"/>
      <c r="B45" s="3"/>
      <c r="C45" s="3">
        <v>6913</v>
      </c>
      <c r="D45" s="11" t="s">
        <v>56</v>
      </c>
      <c r="E45" s="12">
        <f>F45</f>
        <v>0</v>
      </c>
      <c r="F45" s="12"/>
      <c r="G45" s="13"/>
      <c r="H45" s="13"/>
      <c r="I45" s="14"/>
      <c r="J45" s="17"/>
    </row>
    <row r="46" spans="1:10" s="22" customFormat="1" ht="31.5" x14ac:dyDescent="0.25">
      <c r="A46" s="34"/>
      <c r="B46" s="35">
        <v>7000</v>
      </c>
      <c r="C46" s="35"/>
      <c r="D46" s="7" t="s">
        <v>58</v>
      </c>
      <c r="E46" s="8">
        <f>F46</f>
        <v>0</v>
      </c>
      <c r="F46" s="8">
        <f>F47</f>
        <v>0</v>
      </c>
      <c r="G46" s="9"/>
      <c r="H46" s="9"/>
      <c r="I46" s="10"/>
      <c r="J46" s="21"/>
    </row>
    <row r="47" spans="1:10" ht="31.5" x14ac:dyDescent="0.25">
      <c r="A47" s="23"/>
      <c r="B47" s="3"/>
      <c r="C47" s="3">
        <v>7001</v>
      </c>
      <c r="D47" s="11" t="s">
        <v>59</v>
      </c>
      <c r="E47" s="12">
        <f>F47</f>
        <v>0</v>
      </c>
      <c r="F47" s="12"/>
      <c r="G47" s="13"/>
      <c r="H47" s="13"/>
      <c r="I47" s="14"/>
      <c r="J47" s="17"/>
    </row>
    <row r="48" spans="1:10" x14ac:dyDescent="0.25">
      <c r="A48" s="34"/>
      <c r="B48" s="35">
        <v>7750</v>
      </c>
      <c r="C48" s="35"/>
      <c r="D48" s="7" t="s">
        <v>44</v>
      </c>
      <c r="E48" s="8">
        <f t="shared" si="2"/>
        <v>88000</v>
      </c>
      <c r="F48" s="8">
        <f>SUM(F49:F50)</f>
        <v>88000</v>
      </c>
      <c r="G48" s="9"/>
      <c r="H48" s="9"/>
      <c r="I48" s="10"/>
      <c r="J48" s="17"/>
    </row>
    <row r="49" spans="1:12" x14ac:dyDescent="0.25">
      <c r="A49" s="23"/>
      <c r="B49" s="3"/>
      <c r="C49" s="3">
        <v>7756</v>
      </c>
      <c r="D49" s="11" t="s">
        <v>45</v>
      </c>
      <c r="E49" s="12">
        <f t="shared" si="2"/>
        <v>88000</v>
      </c>
      <c r="F49" s="12">
        <v>88000</v>
      </c>
      <c r="G49" s="13"/>
      <c r="H49" s="13"/>
      <c r="I49" s="14"/>
      <c r="J49" s="17"/>
    </row>
    <row r="50" spans="1:12" x14ac:dyDescent="0.25">
      <c r="A50" s="23"/>
      <c r="B50" s="3"/>
      <c r="C50" s="3">
        <v>7799</v>
      </c>
      <c r="D50" s="11" t="s">
        <v>44</v>
      </c>
      <c r="E50" s="12">
        <f>F50</f>
        <v>0</v>
      </c>
      <c r="F50" s="12"/>
      <c r="G50" s="13"/>
      <c r="H50" s="13"/>
      <c r="I50" s="14"/>
      <c r="J50" s="17"/>
    </row>
    <row r="51" spans="1:12" s="22" customFormat="1" x14ac:dyDescent="0.25">
      <c r="A51" s="34"/>
      <c r="B51" s="35"/>
      <c r="C51" s="35"/>
      <c r="D51" s="7" t="s">
        <v>57</v>
      </c>
      <c r="E51" s="8">
        <f>E52+E54+E58</f>
        <v>-23888197</v>
      </c>
      <c r="F51" s="8">
        <f>F52+F54+F58</f>
        <v>-23888197</v>
      </c>
      <c r="G51" s="9"/>
      <c r="H51" s="9"/>
      <c r="I51" s="10"/>
      <c r="J51" s="21"/>
    </row>
    <row r="52" spans="1:12" x14ac:dyDescent="0.25">
      <c r="A52" s="34"/>
      <c r="B52" s="35">
        <v>6000</v>
      </c>
      <c r="C52" s="35"/>
      <c r="D52" s="7" t="s">
        <v>16</v>
      </c>
      <c r="E52" s="8">
        <f t="shared" si="2"/>
        <v>-19967425</v>
      </c>
      <c r="F52" s="8">
        <f>F53</f>
        <v>-19967425</v>
      </c>
      <c r="G52" s="9"/>
      <c r="H52" s="9"/>
      <c r="I52" s="10"/>
      <c r="J52" s="17"/>
    </row>
    <row r="53" spans="1:12" x14ac:dyDescent="0.25">
      <c r="A53" s="23"/>
      <c r="B53" s="3"/>
      <c r="C53" s="3">
        <v>6001</v>
      </c>
      <c r="D53" s="11" t="s">
        <v>17</v>
      </c>
      <c r="E53" s="12">
        <f t="shared" si="2"/>
        <v>-19967425</v>
      </c>
      <c r="F53" s="12">
        <v>-19967425</v>
      </c>
      <c r="G53" s="13"/>
      <c r="H53" s="13"/>
      <c r="I53" s="14"/>
      <c r="J53" s="17"/>
      <c r="L53" s="20"/>
    </row>
    <row r="54" spans="1:12" x14ac:dyDescent="0.25">
      <c r="A54" s="34"/>
      <c r="B54" s="35">
        <v>6100</v>
      </c>
      <c r="C54" s="35"/>
      <c r="D54" s="7" t="s">
        <v>19</v>
      </c>
      <c r="E54" s="8">
        <f t="shared" si="2"/>
        <v>-1298900</v>
      </c>
      <c r="F54" s="8">
        <f>SUM(F55:F56)</f>
        <v>-1298900</v>
      </c>
      <c r="G54" s="9"/>
      <c r="H54" s="9"/>
      <c r="I54" s="10"/>
      <c r="J54" s="17"/>
    </row>
    <row r="55" spans="1:12" x14ac:dyDescent="0.25">
      <c r="A55" s="23"/>
      <c r="B55" s="3"/>
      <c r="C55" s="3">
        <v>6101</v>
      </c>
      <c r="D55" s="11" t="s">
        <v>20</v>
      </c>
      <c r="E55" s="12">
        <f t="shared" si="2"/>
        <v>-1174900</v>
      </c>
      <c r="F55" s="12">
        <v>-1174900</v>
      </c>
      <c r="G55" s="13"/>
      <c r="H55" s="13"/>
      <c r="I55" s="14"/>
      <c r="J55" s="17"/>
    </row>
    <row r="56" spans="1:12" ht="31.5" x14ac:dyDescent="0.25">
      <c r="A56" s="23"/>
      <c r="B56" s="3"/>
      <c r="C56" s="3">
        <v>6113</v>
      </c>
      <c r="D56" s="11" t="s">
        <v>21</v>
      </c>
      <c r="E56" s="12">
        <f t="shared" si="2"/>
        <v>-124000</v>
      </c>
      <c r="F56" s="12">
        <v>-124000</v>
      </c>
      <c r="G56" s="13"/>
      <c r="H56" s="13"/>
      <c r="I56" s="14"/>
      <c r="J56" s="17"/>
    </row>
    <row r="57" spans="1:12" ht="29.25" hidden="1" customHeight="1" x14ac:dyDescent="0.25">
      <c r="A57" s="23"/>
      <c r="B57" s="3"/>
      <c r="C57" s="3">
        <v>6114</v>
      </c>
      <c r="D57" s="11" t="s">
        <v>22</v>
      </c>
      <c r="E57" s="12"/>
      <c r="F57" s="12"/>
      <c r="G57" s="13"/>
      <c r="H57" s="13"/>
      <c r="I57" s="14"/>
      <c r="J57" s="17"/>
    </row>
    <row r="58" spans="1:12" x14ac:dyDescent="0.25">
      <c r="A58" s="34"/>
      <c r="B58" s="35">
        <v>6300</v>
      </c>
      <c r="C58" s="35"/>
      <c r="D58" s="7" t="s">
        <v>24</v>
      </c>
      <c r="E58" s="8">
        <f t="shared" ref="E58:E63" si="3">F58</f>
        <v>-2621872</v>
      </c>
      <c r="F58" s="8">
        <f>SUM(F59:F63)</f>
        <v>-2621872</v>
      </c>
      <c r="G58" s="9"/>
      <c r="H58" s="9"/>
      <c r="I58" s="10"/>
      <c r="J58" s="17"/>
    </row>
    <row r="59" spans="1:12" x14ac:dyDescent="0.25">
      <c r="A59" s="23"/>
      <c r="B59" s="3"/>
      <c r="C59" s="3">
        <v>6301</v>
      </c>
      <c r="D59" s="11" t="s">
        <v>25</v>
      </c>
      <c r="E59" s="12">
        <f t="shared" si="3"/>
        <v>-1896673</v>
      </c>
      <c r="F59" s="12">
        <v>-1896673</v>
      </c>
      <c r="G59" s="13"/>
      <c r="H59" s="13"/>
      <c r="I59" s="14"/>
      <c r="J59" s="17"/>
    </row>
    <row r="60" spans="1:12" x14ac:dyDescent="0.25">
      <c r="A60" s="23"/>
      <c r="B60" s="3"/>
      <c r="C60" s="3">
        <v>6302</v>
      </c>
      <c r="D60" s="11" t="s">
        <v>26</v>
      </c>
      <c r="E60" s="12">
        <f t="shared" si="3"/>
        <v>-334707</v>
      </c>
      <c r="F60" s="12">
        <v>-334707</v>
      </c>
      <c r="G60" s="13"/>
      <c r="H60" s="13"/>
      <c r="I60" s="14"/>
      <c r="J60" s="17"/>
    </row>
    <row r="61" spans="1:12" x14ac:dyDescent="0.25">
      <c r="A61" s="23"/>
      <c r="B61" s="3"/>
      <c r="C61" s="3">
        <v>6303</v>
      </c>
      <c r="D61" s="11" t="s">
        <v>27</v>
      </c>
      <c r="E61" s="12">
        <f t="shared" si="3"/>
        <v>-223138</v>
      </c>
      <c r="F61" s="12">
        <v>-223138</v>
      </c>
      <c r="G61" s="13"/>
      <c r="H61" s="13"/>
      <c r="I61" s="14"/>
      <c r="J61" s="17"/>
    </row>
    <row r="62" spans="1:12" x14ac:dyDescent="0.25">
      <c r="A62" s="23"/>
      <c r="B62" s="3"/>
      <c r="C62" s="3">
        <v>6304</v>
      </c>
      <c r="D62" s="11" t="s">
        <v>28</v>
      </c>
      <c r="E62" s="12">
        <f t="shared" si="3"/>
        <v>-111569</v>
      </c>
      <c r="F62" s="12">
        <v>-111569</v>
      </c>
      <c r="G62" s="13"/>
      <c r="H62" s="13"/>
      <c r="I62" s="14"/>
      <c r="J62" s="17"/>
    </row>
    <row r="63" spans="1:12" ht="22.5" customHeight="1" x14ac:dyDescent="0.25">
      <c r="A63" s="23"/>
      <c r="B63" s="3"/>
      <c r="C63" s="3">
        <v>6349</v>
      </c>
      <c r="D63" s="11" t="s">
        <v>50</v>
      </c>
      <c r="E63" s="12">
        <f t="shared" si="3"/>
        <v>-55785</v>
      </c>
      <c r="F63" s="12">
        <v>-55785</v>
      </c>
      <c r="G63" s="13"/>
      <c r="H63" s="13"/>
      <c r="I63" s="14"/>
      <c r="J63" s="17"/>
    </row>
    <row r="64" spans="1:12" ht="31.5" x14ac:dyDescent="0.25">
      <c r="A64" s="34"/>
      <c r="B64" s="35"/>
      <c r="C64" s="35"/>
      <c r="D64" s="7" t="s">
        <v>62</v>
      </c>
      <c r="E64" s="8">
        <f>E65+E67+E69+E73+E75+E71</f>
        <v>38525000</v>
      </c>
      <c r="F64" s="8">
        <f>F65+F67+F69+F73+F75+F71</f>
        <v>38525000</v>
      </c>
      <c r="G64" s="9"/>
      <c r="H64" s="9"/>
      <c r="I64" s="10"/>
      <c r="J64" s="17"/>
    </row>
    <row r="65" spans="1:10" x14ac:dyDescent="0.25">
      <c r="A65" s="34"/>
      <c r="B65" s="35">
        <v>6250</v>
      </c>
      <c r="C65" s="35"/>
      <c r="D65" s="7" t="s">
        <v>23</v>
      </c>
      <c r="E65" s="8">
        <f>F65</f>
        <v>0</v>
      </c>
      <c r="F65" s="8">
        <f>F66</f>
        <v>0</v>
      </c>
      <c r="G65" s="9"/>
      <c r="H65" s="9"/>
      <c r="I65" s="10"/>
      <c r="J65" s="17"/>
    </row>
    <row r="66" spans="1:10" x14ac:dyDescent="0.25">
      <c r="A66" s="23"/>
      <c r="B66" s="3"/>
      <c r="C66" s="3">
        <v>6299</v>
      </c>
      <c r="D66" s="11" t="s">
        <v>46</v>
      </c>
      <c r="E66" s="12">
        <f>F66</f>
        <v>0</v>
      </c>
      <c r="F66" s="12"/>
      <c r="G66" s="13"/>
      <c r="H66" s="13"/>
      <c r="I66" s="14"/>
      <c r="J66" s="17"/>
    </row>
    <row r="67" spans="1:10" s="22" customFormat="1" ht="21" customHeight="1" x14ac:dyDescent="0.25">
      <c r="A67" s="34"/>
      <c r="B67" s="35">
        <v>6500</v>
      </c>
      <c r="C67" s="32"/>
      <c r="D67" s="33" t="s">
        <v>29</v>
      </c>
      <c r="E67" s="8">
        <f>E68</f>
        <v>0</v>
      </c>
      <c r="F67" s="8">
        <f>F68</f>
        <v>0</v>
      </c>
      <c r="G67" s="9"/>
      <c r="H67" s="9"/>
      <c r="I67" s="10"/>
      <c r="J67" s="21"/>
    </row>
    <row r="68" spans="1:10" ht="21" customHeight="1" x14ac:dyDescent="0.25">
      <c r="A68" s="23"/>
      <c r="B68" s="3"/>
      <c r="C68" s="3">
        <v>6503</v>
      </c>
      <c r="D68" s="31" t="s">
        <v>52</v>
      </c>
      <c r="E68" s="12">
        <f>F68</f>
        <v>0</v>
      </c>
      <c r="F68" s="12"/>
      <c r="G68" s="13"/>
      <c r="H68" s="13"/>
      <c r="I68" s="14"/>
      <c r="J68" s="17"/>
    </row>
    <row r="69" spans="1:10" s="22" customFormat="1" ht="21" customHeight="1" x14ac:dyDescent="0.25">
      <c r="A69" s="34"/>
      <c r="B69" s="35">
        <v>6550</v>
      </c>
      <c r="C69" s="32"/>
      <c r="D69" s="33" t="s">
        <v>32</v>
      </c>
      <c r="E69" s="8">
        <f>E70</f>
        <v>0</v>
      </c>
      <c r="F69" s="8">
        <f>F70</f>
        <v>0</v>
      </c>
      <c r="G69" s="9"/>
      <c r="H69" s="9"/>
      <c r="I69" s="10"/>
      <c r="J69" s="21"/>
    </row>
    <row r="70" spans="1:10" ht="21" customHeight="1" x14ac:dyDescent="0.25">
      <c r="A70" s="23"/>
      <c r="B70" s="3"/>
      <c r="C70" s="30">
        <v>6599</v>
      </c>
      <c r="D70" s="31" t="s">
        <v>34</v>
      </c>
      <c r="E70" s="12">
        <f>F70</f>
        <v>0</v>
      </c>
      <c r="F70" s="12"/>
      <c r="G70" s="13"/>
      <c r="H70" s="13"/>
      <c r="I70" s="14"/>
      <c r="J70" s="17"/>
    </row>
    <row r="71" spans="1:10" ht="21" customHeight="1" x14ac:dyDescent="0.25">
      <c r="A71" s="23"/>
      <c r="B71" s="3">
        <v>6600</v>
      </c>
      <c r="C71" s="53" t="s">
        <v>35</v>
      </c>
      <c r="D71" s="54"/>
      <c r="E71" s="8">
        <f>E72</f>
        <v>2800000</v>
      </c>
      <c r="F71" s="8">
        <f>F72</f>
        <v>2800000</v>
      </c>
      <c r="G71" s="13"/>
      <c r="H71" s="13"/>
      <c r="I71" s="14"/>
      <c r="J71" s="17"/>
    </row>
    <row r="72" spans="1:10" ht="21" customHeight="1" x14ac:dyDescent="0.25">
      <c r="A72" s="23"/>
      <c r="B72" s="3"/>
      <c r="C72" s="18">
        <v>6606</v>
      </c>
      <c r="D72" s="31" t="s">
        <v>49</v>
      </c>
      <c r="E72" s="12">
        <f>F72</f>
        <v>2800000</v>
      </c>
      <c r="F72" s="12">
        <v>2800000</v>
      </c>
      <c r="G72" s="13"/>
      <c r="H72" s="13"/>
      <c r="I72" s="14"/>
      <c r="J72" s="17"/>
    </row>
    <row r="73" spans="1:10" s="22" customFormat="1" ht="21" customHeight="1" x14ac:dyDescent="0.25">
      <c r="A73" s="34"/>
      <c r="B73" s="35">
        <v>6750</v>
      </c>
      <c r="C73" s="32"/>
      <c r="D73" s="33" t="s">
        <v>41</v>
      </c>
      <c r="E73" s="8">
        <f>E74</f>
        <v>0</v>
      </c>
      <c r="F73" s="8">
        <f>F74</f>
        <v>0</v>
      </c>
      <c r="G73" s="9"/>
      <c r="H73" s="9"/>
      <c r="I73" s="10"/>
      <c r="J73" s="21"/>
    </row>
    <row r="74" spans="1:10" ht="21" customHeight="1" x14ac:dyDescent="0.25">
      <c r="A74" s="23"/>
      <c r="B74" s="3"/>
      <c r="C74" s="30">
        <v>6751</v>
      </c>
      <c r="D74" s="31" t="s">
        <v>64</v>
      </c>
      <c r="E74" s="12">
        <f>F74</f>
        <v>0</v>
      </c>
      <c r="F74" s="12"/>
      <c r="G74" s="13"/>
      <c r="H74" s="13"/>
      <c r="I74" s="14"/>
      <c r="J74" s="17"/>
    </row>
    <row r="75" spans="1:10" ht="21" customHeight="1" x14ac:dyDescent="0.25">
      <c r="A75" s="23"/>
      <c r="B75" s="3">
        <v>7000</v>
      </c>
      <c r="C75" s="53" t="s">
        <v>68</v>
      </c>
      <c r="D75" s="54"/>
      <c r="E75" s="8">
        <f>E76</f>
        <v>35725000</v>
      </c>
      <c r="F75" s="8">
        <f>F76</f>
        <v>35725000</v>
      </c>
      <c r="G75" s="13"/>
      <c r="H75" s="13"/>
      <c r="I75" s="14"/>
      <c r="J75" s="17"/>
    </row>
    <row r="76" spans="1:10" ht="21" customHeight="1" x14ac:dyDescent="0.25">
      <c r="A76" s="23"/>
      <c r="B76" s="3"/>
      <c r="C76" s="30">
        <v>7049</v>
      </c>
      <c r="D76" s="31" t="s">
        <v>44</v>
      </c>
      <c r="E76" s="12">
        <f>F76</f>
        <v>35725000</v>
      </c>
      <c r="F76" s="12">
        <v>35725000</v>
      </c>
      <c r="G76" s="13"/>
      <c r="H76" s="13"/>
      <c r="I76" s="14"/>
      <c r="J76" s="17"/>
    </row>
    <row r="77" spans="1:10" ht="21" customHeight="1" x14ac:dyDescent="0.25">
      <c r="A77" s="23"/>
      <c r="B77" s="3"/>
      <c r="C77" s="30"/>
      <c r="D77" s="31"/>
      <c r="E77" s="12"/>
      <c r="F77" s="12"/>
      <c r="G77" s="13"/>
      <c r="H77" s="13"/>
      <c r="I77" s="14"/>
      <c r="J77" s="17"/>
    </row>
    <row r="78" spans="1:10" s="22" customFormat="1" x14ac:dyDescent="0.25">
      <c r="A78" s="34"/>
      <c r="B78" s="35"/>
      <c r="C78" s="1"/>
      <c r="D78" s="1" t="s">
        <v>47</v>
      </c>
      <c r="E78" s="8">
        <f>F78</f>
        <v>432348025</v>
      </c>
      <c r="F78" s="8">
        <f>F64+F51+F7</f>
        <v>432348025</v>
      </c>
      <c r="G78" s="9"/>
      <c r="H78" s="8"/>
      <c r="I78" s="10"/>
      <c r="J78" s="21"/>
    </row>
    <row r="80" spans="1:10" x14ac:dyDescent="0.25">
      <c r="F80" s="43" t="s">
        <v>48</v>
      </c>
      <c r="G80" s="43"/>
      <c r="H80" s="43"/>
      <c r="I80" s="43"/>
    </row>
    <row r="81" spans="6:9" x14ac:dyDescent="0.25">
      <c r="F81" s="44"/>
      <c r="G81" s="44"/>
      <c r="H81" s="44"/>
      <c r="I81" s="37"/>
    </row>
    <row r="82" spans="6:9" x14ac:dyDescent="0.25">
      <c r="F82" s="44"/>
      <c r="G82" s="44"/>
      <c r="H82" s="44"/>
      <c r="I82" s="37"/>
    </row>
    <row r="83" spans="6:9" x14ac:dyDescent="0.25">
      <c r="F83" s="44"/>
      <c r="G83" s="44"/>
      <c r="H83" s="44"/>
      <c r="I83" s="37"/>
    </row>
    <row r="84" spans="6:9" x14ac:dyDescent="0.25">
      <c r="F84" s="44"/>
      <c r="G84" s="44"/>
      <c r="H84" s="44"/>
      <c r="I84" s="37"/>
    </row>
    <row r="85" spans="6:9" ht="15" customHeight="1" x14ac:dyDescent="0.25">
      <c r="F85" s="43" t="s">
        <v>54</v>
      </c>
      <c r="G85" s="43"/>
      <c r="H85" s="43"/>
      <c r="I85" s="43"/>
    </row>
    <row r="86" spans="6:9" x14ac:dyDescent="0.25">
      <c r="F86" s="44"/>
      <c r="G86" s="44"/>
      <c r="H86" s="44"/>
      <c r="I86" s="37"/>
    </row>
  </sheetData>
  <mergeCells count="20">
    <mergeCell ref="F85:I85"/>
    <mergeCell ref="F86:H86"/>
    <mergeCell ref="C75:D75"/>
    <mergeCell ref="C71:D71"/>
    <mergeCell ref="I4:I5"/>
    <mergeCell ref="F80:I80"/>
    <mergeCell ref="F81:H81"/>
    <mergeCell ref="F82:H82"/>
    <mergeCell ref="F83:H83"/>
    <mergeCell ref="F84:H84"/>
    <mergeCell ref="A1:H1"/>
    <mergeCell ref="I1:I2"/>
    <mergeCell ref="A2:H2"/>
    <mergeCell ref="A3:I3"/>
    <mergeCell ref="A4:A5"/>
    <mergeCell ref="B4:B5"/>
    <mergeCell ref="C4:C5"/>
    <mergeCell ref="D4:D5"/>
    <mergeCell ref="E4:E5"/>
    <mergeCell ref="F4:H4"/>
  </mergeCells>
  <pageMargins left="0.17" right="0.16" top="0.17" bottom="0.17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5"/>
  <sheetViews>
    <sheetView topLeftCell="A55" workbookViewId="0">
      <selection activeCell="F75" sqref="F75"/>
    </sheetView>
  </sheetViews>
  <sheetFormatPr defaultRowHeight="15.75" x14ac:dyDescent="0.25"/>
  <cols>
    <col min="1" max="1" width="7" style="18" customWidth="1"/>
    <col min="2" max="2" width="5.85546875" style="18" customWidth="1"/>
    <col min="3" max="3" width="6" style="18" customWidth="1"/>
    <col min="4" max="4" width="35.42578125" style="18" customWidth="1"/>
    <col min="5" max="5" width="14.42578125" style="18" customWidth="1"/>
    <col min="6" max="6" width="12.5703125" style="18" customWidth="1"/>
    <col min="7" max="7" width="5.140625" style="18" customWidth="1"/>
    <col min="8" max="8" width="6.140625" style="18" bestFit="1" customWidth="1"/>
    <col min="9" max="9" width="4.85546875" style="18" customWidth="1"/>
    <col min="10" max="11" width="9.140625" style="18"/>
    <col min="12" max="12" width="34.7109375" style="18" customWidth="1"/>
    <col min="13" max="16384" width="9.140625" style="18"/>
  </cols>
  <sheetData>
    <row r="1" spans="1:12" x14ac:dyDescent="0.25">
      <c r="A1" s="46" t="s">
        <v>0</v>
      </c>
      <c r="B1" s="46"/>
      <c r="C1" s="46"/>
      <c r="D1" s="46"/>
      <c r="E1" s="46"/>
      <c r="F1" s="46"/>
      <c r="G1" s="46"/>
      <c r="H1" s="46"/>
      <c r="I1" s="47"/>
      <c r="J1" s="17"/>
    </row>
    <row r="2" spans="1:12" x14ac:dyDescent="0.25">
      <c r="A2" s="46"/>
      <c r="B2" s="46"/>
      <c r="C2" s="46"/>
      <c r="D2" s="46"/>
      <c r="E2" s="46"/>
      <c r="F2" s="46"/>
      <c r="G2" s="46"/>
      <c r="H2" s="46"/>
      <c r="I2" s="47"/>
      <c r="J2" s="17"/>
    </row>
    <row r="3" spans="1:12" x14ac:dyDescent="0.25">
      <c r="A3" s="48" t="s">
        <v>65</v>
      </c>
      <c r="B3" s="48"/>
      <c r="C3" s="48"/>
      <c r="D3" s="48"/>
      <c r="E3" s="48"/>
      <c r="F3" s="48"/>
      <c r="G3" s="48"/>
      <c r="H3" s="48"/>
      <c r="I3" s="48"/>
      <c r="J3" s="17"/>
    </row>
    <row r="4" spans="1:12" ht="33" customHeight="1" x14ac:dyDescent="0.25">
      <c r="A4" s="49" t="s">
        <v>1</v>
      </c>
      <c r="B4" s="50" t="s">
        <v>2</v>
      </c>
      <c r="C4" s="50" t="s">
        <v>3</v>
      </c>
      <c r="D4" s="51" t="s">
        <v>4</v>
      </c>
      <c r="E4" s="52" t="s">
        <v>5</v>
      </c>
      <c r="F4" s="52" t="s">
        <v>6</v>
      </c>
      <c r="G4" s="52"/>
      <c r="H4" s="52"/>
      <c r="I4" s="45" t="s">
        <v>7</v>
      </c>
      <c r="J4" s="19"/>
    </row>
    <row r="5" spans="1:12" ht="67.5" customHeight="1" x14ac:dyDescent="0.25">
      <c r="A5" s="49"/>
      <c r="B5" s="50"/>
      <c r="C5" s="50"/>
      <c r="D5" s="51"/>
      <c r="E5" s="52"/>
      <c r="F5" s="1" t="s">
        <v>8</v>
      </c>
      <c r="G5" s="1" t="s">
        <v>9</v>
      </c>
      <c r="H5" s="2" t="s">
        <v>10</v>
      </c>
      <c r="I5" s="45"/>
      <c r="J5" s="17"/>
    </row>
    <row r="6" spans="1:12" ht="27" customHeight="1" x14ac:dyDescent="0.25">
      <c r="A6" s="23" t="s">
        <v>11</v>
      </c>
      <c r="B6" s="3" t="s">
        <v>12</v>
      </c>
      <c r="C6" s="3" t="s">
        <v>13</v>
      </c>
      <c r="D6" s="4" t="s">
        <v>14</v>
      </c>
      <c r="E6" s="5">
        <v>1</v>
      </c>
      <c r="F6" s="5">
        <v>2</v>
      </c>
      <c r="G6" s="5">
        <v>3</v>
      </c>
      <c r="H6" s="5">
        <v>4</v>
      </c>
      <c r="I6" s="6">
        <v>5</v>
      </c>
      <c r="J6" s="19"/>
    </row>
    <row r="7" spans="1:12" x14ac:dyDescent="0.25">
      <c r="A7" s="28"/>
      <c r="B7" s="29"/>
      <c r="C7" s="29"/>
      <c r="D7" s="7" t="s">
        <v>15</v>
      </c>
      <c r="E7" s="8">
        <f>E8+E10+E12+E16+E18+E24+E26+E29+E32+E39+E41+E44+E48+E37+E46</f>
        <v>562308283</v>
      </c>
      <c r="F7" s="8">
        <f>F8+F10+F12+F16+F18+F24+F26+F29+F32+F39+F41+F44+F48+F37+F46</f>
        <v>562308283</v>
      </c>
      <c r="G7" s="9"/>
      <c r="H7" s="9"/>
      <c r="I7" s="10"/>
      <c r="J7" s="17"/>
    </row>
    <row r="8" spans="1:12" x14ac:dyDescent="0.25">
      <c r="A8" s="28"/>
      <c r="B8" s="29">
        <v>6000</v>
      </c>
      <c r="C8" s="29"/>
      <c r="D8" s="7" t="s">
        <v>16</v>
      </c>
      <c r="E8" s="8">
        <f t="shared" ref="E8:E14" si="0">F8</f>
        <v>348906575</v>
      </c>
      <c r="F8" s="8">
        <f>F9</f>
        <v>348906575</v>
      </c>
      <c r="G8" s="9"/>
      <c r="H8" s="9"/>
      <c r="I8" s="10"/>
      <c r="J8" s="17"/>
    </row>
    <row r="9" spans="1:12" x14ac:dyDescent="0.25">
      <c r="A9" s="23"/>
      <c r="B9" s="3"/>
      <c r="C9" s="3">
        <v>6001</v>
      </c>
      <c r="D9" s="11" t="s">
        <v>17</v>
      </c>
      <c r="E9" s="12">
        <f t="shared" si="0"/>
        <v>348906575</v>
      </c>
      <c r="F9" s="12">
        <f>'Q1'!F9+'Q2'!F9</f>
        <v>348906575</v>
      </c>
      <c r="G9" s="13"/>
      <c r="H9" s="13"/>
      <c r="I9" s="14"/>
      <c r="J9" s="17"/>
      <c r="L9" s="20"/>
    </row>
    <row r="10" spans="1:12" ht="31.5" x14ac:dyDescent="0.25">
      <c r="A10" s="28"/>
      <c r="B10" s="29">
        <v>6050</v>
      </c>
      <c r="C10" s="29"/>
      <c r="D10" s="7" t="s">
        <v>18</v>
      </c>
      <c r="E10" s="8">
        <f t="shared" si="0"/>
        <v>30326400</v>
      </c>
      <c r="F10" s="8">
        <f>F11</f>
        <v>30326400</v>
      </c>
      <c r="G10" s="9"/>
      <c r="H10" s="9"/>
      <c r="I10" s="10"/>
      <c r="J10" s="17"/>
    </row>
    <row r="11" spans="1:12" ht="31.5" x14ac:dyDescent="0.25">
      <c r="A11" s="23"/>
      <c r="B11" s="3"/>
      <c r="C11" s="3">
        <v>6051</v>
      </c>
      <c r="D11" s="11" t="s">
        <v>18</v>
      </c>
      <c r="E11" s="12">
        <f t="shared" si="0"/>
        <v>30326400</v>
      </c>
      <c r="F11" s="12">
        <f>'Q1'!F11+'Q2'!F11</f>
        <v>30326400</v>
      </c>
      <c r="G11" s="13"/>
      <c r="H11" s="13"/>
      <c r="I11" s="14"/>
      <c r="J11" s="17"/>
    </row>
    <row r="12" spans="1:12" x14ac:dyDescent="0.25">
      <c r="A12" s="28"/>
      <c r="B12" s="29">
        <v>6100</v>
      </c>
      <c r="C12" s="29"/>
      <c r="D12" s="7" t="s">
        <v>19</v>
      </c>
      <c r="E12" s="8">
        <f t="shared" si="0"/>
        <v>22461100</v>
      </c>
      <c r="F12" s="8">
        <f>SUM(F13:F14)</f>
        <v>22461100</v>
      </c>
      <c r="G12" s="9"/>
      <c r="H12" s="9"/>
      <c r="I12" s="10"/>
      <c r="J12" s="17"/>
    </row>
    <row r="13" spans="1:12" x14ac:dyDescent="0.25">
      <c r="A13" s="23"/>
      <c r="B13" s="3"/>
      <c r="C13" s="3">
        <v>6101</v>
      </c>
      <c r="D13" s="11" t="s">
        <v>20</v>
      </c>
      <c r="E13" s="12">
        <f t="shared" si="0"/>
        <v>20425100</v>
      </c>
      <c r="F13" s="12">
        <f>'Q1'!F13+'Q2'!F13</f>
        <v>20425100</v>
      </c>
      <c r="G13" s="13"/>
      <c r="H13" s="13"/>
      <c r="I13" s="14"/>
      <c r="J13" s="17"/>
    </row>
    <row r="14" spans="1:12" ht="31.5" x14ac:dyDescent="0.25">
      <c r="A14" s="23"/>
      <c r="B14" s="3"/>
      <c r="C14" s="3">
        <v>6113</v>
      </c>
      <c r="D14" s="11" t="s">
        <v>21</v>
      </c>
      <c r="E14" s="12">
        <f t="shared" si="0"/>
        <v>2036000</v>
      </c>
      <c r="F14" s="12">
        <f>'Q1'!F14+'Q2'!F14</f>
        <v>2036000</v>
      </c>
      <c r="G14" s="13"/>
      <c r="H14" s="13"/>
      <c r="I14" s="14"/>
      <c r="J14" s="17"/>
    </row>
    <row r="15" spans="1:12" ht="29.25" hidden="1" customHeight="1" x14ac:dyDescent="0.25">
      <c r="A15" s="23"/>
      <c r="B15" s="3"/>
      <c r="C15" s="3">
        <v>6114</v>
      </c>
      <c r="D15" s="11" t="s">
        <v>22</v>
      </c>
      <c r="E15" s="12"/>
      <c r="F15" s="12"/>
      <c r="G15" s="13"/>
      <c r="H15" s="13"/>
      <c r="I15" s="14"/>
      <c r="J15" s="17"/>
    </row>
    <row r="16" spans="1:12" s="22" customFormat="1" x14ac:dyDescent="0.25">
      <c r="A16" s="28"/>
      <c r="B16" s="29">
        <v>6250</v>
      </c>
      <c r="C16" s="29"/>
      <c r="D16" s="7" t="s">
        <v>23</v>
      </c>
      <c r="E16" s="8">
        <f>E17</f>
        <v>19465000</v>
      </c>
      <c r="F16" s="8">
        <f>F17</f>
        <v>19465000</v>
      </c>
      <c r="G16" s="9"/>
      <c r="H16" s="9"/>
      <c r="I16" s="10"/>
      <c r="J16" s="21"/>
    </row>
    <row r="17" spans="1:12" x14ac:dyDescent="0.25">
      <c r="A17" s="23"/>
      <c r="B17" s="3"/>
      <c r="C17" s="3">
        <v>6299</v>
      </c>
      <c r="D17" s="11" t="s">
        <v>44</v>
      </c>
      <c r="E17" s="12">
        <f t="shared" ref="E17:E33" si="1">F17</f>
        <v>19465000</v>
      </c>
      <c r="F17" s="12">
        <f>'Q1'!F17+'Q2'!F17</f>
        <v>19465000</v>
      </c>
      <c r="G17" s="13"/>
      <c r="H17" s="13"/>
      <c r="I17" s="14"/>
      <c r="J17" s="17"/>
    </row>
    <row r="18" spans="1:12" x14ac:dyDescent="0.25">
      <c r="A18" s="28"/>
      <c r="B18" s="29">
        <v>6300</v>
      </c>
      <c r="C18" s="29"/>
      <c r="D18" s="7" t="s">
        <v>24</v>
      </c>
      <c r="E18" s="8">
        <f t="shared" si="1"/>
        <v>89139509</v>
      </c>
      <c r="F18" s="8">
        <f>SUM(F19:F23)</f>
        <v>89139509</v>
      </c>
      <c r="G18" s="9"/>
      <c r="H18" s="9"/>
      <c r="I18" s="10"/>
      <c r="J18" s="17"/>
    </row>
    <row r="19" spans="1:12" x14ac:dyDescent="0.25">
      <c r="A19" s="23"/>
      <c r="B19" s="3"/>
      <c r="C19" s="3">
        <v>6301</v>
      </c>
      <c r="D19" s="11" t="s">
        <v>25</v>
      </c>
      <c r="E19" s="12">
        <f t="shared" si="1"/>
        <v>64483895</v>
      </c>
      <c r="F19" s="12">
        <f>'Q1'!F19+'Q2'!F19</f>
        <v>64483895</v>
      </c>
      <c r="G19" s="13"/>
      <c r="H19" s="13"/>
      <c r="I19" s="14"/>
      <c r="J19" s="17"/>
    </row>
    <row r="20" spans="1:12" x14ac:dyDescent="0.25">
      <c r="A20" s="23"/>
      <c r="B20" s="3"/>
      <c r="C20" s="3">
        <v>6302</v>
      </c>
      <c r="D20" s="11" t="s">
        <v>26</v>
      </c>
      <c r="E20" s="12">
        <f t="shared" si="1"/>
        <v>11379513</v>
      </c>
      <c r="F20" s="12">
        <f>'Q1'!F20+'Q2'!F20</f>
        <v>11379513</v>
      </c>
      <c r="G20" s="13"/>
      <c r="H20" s="13"/>
      <c r="I20" s="14"/>
      <c r="J20" s="17"/>
    </row>
    <row r="21" spans="1:12" x14ac:dyDescent="0.25">
      <c r="A21" s="23"/>
      <c r="B21" s="3"/>
      <c r="C21" s="3">
        <v>6303</v>
      </c>
      <c r="D21" s="11" t="s">
        <v>27</v>
      </c>
      <c r="E21" s="12">
        <f t="shared" si="1"/>
        <v>7586342</v>
      </c>
      <c r="F21" s="12">
        <f>'Q1'!F21+'Q2'!F21</f>
        <v>7586342</v>
      </c>
      <c r="G21" s="13"/>
      <c r="H21" s="13"/>
      <c r="I21" s="14"/>
      <c r="J21" s="17"/>
    </row>
    <row r="22" spans="1:12" x14ac:dyDescent="0.25">
      <c r="A22" s="23"/>
      <c r="B22" s="3"/>
      <c r="C22" s="3">
        <v>6304</v>
      </c>
      <c r="D22" s="11" t="s">
        <v>28</v>
      </c>
      <c r="E22" s="12">
        <f t="shared" si="1"/>
        <v>3793171</v>
      </c>
      <c r="F22" s="12">
        <f>'Q1'!F22+'Q2'!F22</f>
        <v>3793171</v>
      </c>
      <c r="G22" s="13"/>
      <c r="H22" s="13"/>
      <c r="I22" s="14"/>
      <c r="J22" s="17"/>
    </row>
    <row r="23" spans="1:12" ht="22.5" customHeight="1" x14ac:dyDescent="0.25">
      <c r="A23" s="23"/>
      <c r="B23" s="3"/>
      <c r="C23" s="3">
        <v>6349</v>
      </c>
      <c r="D23" s="11" t="s">
        <v>50</v>
      </c>
      <c r="E23" s="12">
        <f t="shared" si="1"/>
        <v>1896588</v>
      </c>
      <c r="F23" s="12">
        <f>'Q1'!F23+'Q2'!F23</f>
        <v>1896588</v>
      </c>
      <c r="G23" s="13"/>
      <c r="H23" s="13"/>
      <c r="I23" s="14"/>
      <c r="J23" s="17"/>
    </row>
    <row r="24" spans="1:12" ht="31.5" customHeight="1" x14ac:dyDescent="0.25">
      <c r="A24" s="23"/>
      <c r="B24" s="29">
        <v>6400</v>
      </c>
      <c r="C24" s="3"/>
      <c r="D24" s="7" t="s">
        <v>53</v>
      </c>
      <c r="E24" s="8">
        <f t="shared" si="1"/>
        <v>5400000</v>
      </c>
      <c r="F24" s="8">
        <f>F25</f>
        <v>5400000</v>
      </c>
      <c r="G24" s="13"/>
      <c r="H24" s="13"/>
      <c r="I24" s="14"/>
      <c r="J24" s="17"/>
    </row>
    <row r="25" spans="1:12" x14ac:dyDescent="0.25">
      <c r="A25" s="23"/>
      <c r="B25" s="3"/>
      <c r="C25" s="3">
        <v>6449</v>
      </c>
      <c r="D25" s="11" t="s">
        <v>44</v>
      </c>
      <c r="E25" s="12">
        <f t="shared" si="1"/>
        <v>5400000</v>
      </c>
      <c r="F25" s="12">
        <f>'Q1'!F25+'Q2'!F25</f>
        <v>5400000</v>
      </c>
      <c r="G25" s="13"/>
      <c r="H25" s="13"/>
      <c r="I25" s="14"/>
      <c r="J25" s="17"/>
    </row>
    <row r="26" spans="1:12" x14ac:dyDescent="0.25">
      <c r="A26" s="28"/>
      <c r="B26" s="29">
        <v>6500</v>
      </c>
      <c r="C26" s="29"/>
      <c r="D26" s="7" t="s">
        <v>29</v>
      </c>
      <c r="E26" s="8">
        <f t="shared" si="1"/>
        <v>10384657</v>
      </c>
      <c r="F26" s="8">
        <f>SUM(F27:F28)</f>
        <v>10384657</v>
      </c>
      <c r="G26" s="9"/>
      <c r="H26" s="9"/>
      <c r="I26" s="10"/>
      <c r="J26" s="17"/>
    </row>
    <row r="27" spans="1:12" x14ac:dyDescent="0.25">
      <c r="A27" s="23"/>
      <c r="B27" s="3"/>
      <c r="C27" s="3">
        <v>6501</v>
      </c>
      <c r="D27" s="11" t="s">
        <v>30</v>
      </c>
      <c r="E27" s="12">
        <f t="shared" si="1"/>
        <v>9393686</v>
      </c>
      <c r="F27" s="12">
        <f>'Q1'!F27+'Q2'!F27</f>
        <v>9393686</v>
      </c>
      <c r="G27" s="13"/>
      <c r="H27" s="13"/>
      <c r="I27" s="14"/>
      <c r="J27" s="17"/>
    </row>
    <row r="28" spans="1:12" x14ac:dyDescent="0.25">
      <c r="A28" s="23"/>
      <c r="B28" s="3"/>
      <c r="C28" s="3">
        <v>6502</v>
      </c>
      <c r="D28" s="11" t="s">
        <v>31</v>
      </c>
      <c r="E28" s="12">
        <f t="shared" si="1"/>
        <v>990971</v>
      </c>
      <c r="F28" s="12">
        <f>'Q1'!F28+'Q2'!F28</f>
        <v>990971</v>
      </c>
      <c r="G28" s="13"/>
      <c r="H28" s="13"/>
      <c r="I28" s="14"/>
      <c r="J28" s="17"/>
      <c r="L28" s="20"/>
    </row>
    <row r="29" spans="1:12" x14ac:dyDescent="0.25">
      <c r="A29" s="28"/>
      <c r="B29" s="29">
        <v>6550</v>
      </c>
      <c r="C29" s="29"/>
      <c r="D29" s="7" t="s">
        <v>32</v>
      </c>
      <c r="E29" s="8">
        <f t="shared" si="1"/>
        <v>8200000</v>
      </c>
      <c r="F29" s="8">
        <f>SUM(F30:F31)</f>
        <v>8200000</v>
      </c>
      <c r="G29" s="9"/>
      <c r="H29" s="9"/>
      <c r="I29" s="10"/>
      <c r="J29" s="17"/>
    </row>
    <row r="30" spans="1:12" x14ac:dyDescent="0.25">
      <c r="A30" s="23"/>
      <c r="B30" s="3"/>
      <c r="C30" s="3">
        <v>6551</v>
      </c>
      <c r="D30" s="11" t="s">
        <v>33</v>
      </c>
      <c r="E30" s="12">
        <f t="shared" si="1"/>
        <v>4119000</v>
      </c>
      <c r="F30" s="12">
        <f>'Q1'!F30+'Q2'!F30</f>
        <v>4119000</v>
      </c>
      <c r="G30" s="13"/>
      <c r="H30" s="13"/>
      <c r="I30" s="14"/>
      <c r="J30" s="17"/>
    </row>
    <row r="31" spans="1:12" x14ac:dyDescent="0.25">
      <c r="A31" s="23"/>
      <c r="B31" s="3"/>
      <c r="C31" s="3">
        <v>6599</v>
      </c>
      <c r="D31" s="11" t="s">
        <v>34</v>
      </c>
      <c r="E31" s="12">
        <f t="shared" si="1"/>
        <v>4081000</v>
      </c>
      <c r="F31" s="12">
        <f>'Q1'!F31+'Q2'!F31</f>
        <v>4081000</v>
      </c>
      <c r="G31" s="13"/>
      <c r="H31" s="13"/>
      <c r="I31" s="14"/>
      <c r="J31" s="17"/>
    </row>
    <row r="32" spans="1:12" ht="15.75" customHeight="1" x14ac:dyDescent="0.25">
      <c r="A32" s="28"/>
      <c r="B32" s="29">
        <v>6600</v>
      </c>
      <c r="C32" s="29"/>
      <c r="D32" s="7" t="s">
        <v>35</v>
      </c>
      <c r="E32" s="8">
        <f t="shared" si="1"/>
        <v>1715122</v>
      </c>
      <c r="F32" s="8">
        <f>SUM(F33:F36)</f>
        <v>1715122</v>
      </c>
      <c r="G32" s="9"/>
      <c r="H32" s="9"/>
      <c r="I32" s="10"/>
      <c r="J32" s="17"/>
    </row>
    <row r="33" spans="1:10" ht="47.25" x14ac:dyDescent="0.25">
      <c r="A33" s="23"/>
      <c r="B33" s="3"/>
      <c r="C33" s="3">
        <v>6601</v>
      </c>
      <c r="D33" s="11" t="s">
        <v>36</v>
      </c>
      <c r="E33" s="12">
        <f t="shared" si="1"/>
        <v>425116</v>
      </c>
      <c r="F33" s="12">
        <f>'Q1'!F33+'Q2'!F33</f>
        <v>425116</v>
      </c>
      <c r="G33" s="13"/>
      <c r="H33" s="13"/>
      <c r="I33" s="14"/>
      <c r="J33" s="17"/>
    </row>
    <row r="34" spans="1:10" ht="47.25" x14ac:dyDescent="0.25">
      <c r="A34" s="23"/>
      <c r="B34" s="3"/>
      <c r="C34" s="3">
        <v>6605</v>
      </c>
      <c r="D34" s="11" t="s">
        <v>37</v>
      </c>
      <c r="E34" s="12">
        <f>F34</f>
        <v>1290006</v>
      </c>
      <c r="F34" s="12">
        <f>'Q1'!F34+'Q2'!F34</f>
        <v>1290006</v>
      </c>
      <c r="G34" s="13"/>
      <c r="H34" s="13"/>
      <c r="I34" s="14"/>
      <c r="J34" s="17"/>
    </row>
    <row r="35" spans="1:10" ht="46.5" hidden="1" customHeight="1" x14ac:dyDescent="0.25">
      <c r="A35" s="23"/>
      <c r="B35" s="3"/>
      <c r="C35" s="3">
        <v>6606</v>
      </c>
      <c r="D35" s="11" t="s">
        <v>49</v>
      </c>
      <c r="E35" s="12"/>
      <c r="F35" s="12"/>
      <c r="G35" s="13"/>
      <c r="H35" s="13"/>
      <c r="I35" s="14"/>
      <c r="J35" s="17"/>
    </row>
    <row r="36" spans="1:10" x14ac:dyDescent="0.25">
      <c r="A36" s="23"/>
      <c r="B36" s="3"/>
      <c r="C36" s="3">
        <v>6618</v>
      </c>
      <c r="D36" s="11" t="s">
        <v>38</v>
      </c>
      <c r="E36" s="12">
        <f>F36</f>
        <v>0</v>
      </c>
      <c r="F36" s="12"/>
      <c r="G36" s="13"/>
      <c r="H36" s="13"/>
      <c r="I36" s="14"/>
      <c r="J36" s="17"/>
    </row>
    <row r="37" spans="1:10" s="22" customFormat="1" x14ac:dyDescent="0.25">
      <c r="A37" s="28"/>
      <c r="B37" s="29">
        <v>6650</v>
      </c>
      <c r="C37" s="29"/>
      <c r="D37" s="7" t="s">
        <v>60</v>
      </c>
      <c r="E37" s="8">
        <f>F37</f>
        <v>1520000</v>
      </c>
      <c r="F37" s="8">
        <f>F38</f>
        <v>1520000</v>
      </c>
      <c r="G37" s="9"/>
      <c r="H37" s="9"/>
      <c r="I37" s="10"/>
      <c r="J37" s="21"/>
    </row>
    <row r="38" spans="1:10" ht="31.5" x14ac:dyDescent="0.25">
      <c r="A38" s="23"/>
      <c r="B38" s="3"/>
      <c r="C38" s="3">
        <v>6699</v>
      </c>
      <c r="D38" s="11" t="s">
        <v>61</v>
      </c>
      <c r="E38" s="12">
        <f>F38</f>
        <v>1520000</v>
      </c>
      <c r="F38" s="12">
        <f>'Q1'!F38+'Q2'!F38</f>
        <v>1520000</v>
      </c>
      <c r="G38" s="13"/>
      <c r="H38" s="13"/>
      <c r="I38" s="14"/>
      <c r="J38" s="17"/>
    </row>
    <row r="39" spans="1:10" ht="15.75" customHeight="1" x14ac:dyDescent="0.25">
      <c r="A39" s="28"/>
      <c r="B39" s="29">
        <v>6700</v>
      </c>
      <c r="C39" s="29"/>
      <c r="D39" s="7" t="s">
        <v>39</v>
      </c>
      <c r="E39" s="8">
        <f t="shared" ref="E39:E56" si="2">F39</f>
        <v>0</v>
      </c>
      <c r="F39" s="8">
        <f>F40</f>
        <v>0</v>
      </c>
      <c r="G39" s="9"/>
      <c r="H39" s="9"/>
      <c r="I39" s="10"/>
      <c r="J39" s="17"/>
    </row>
    <row r="40" spans="1:10" ht="15.75" customHeight="1" x14ac:dyDescent="0.25">
      <c r="A40" s="23"/>
      <c r="B40" s="3"/>
      <c r="C40" s="3">
        <v>6704</v>
      </c>
      <c r="D40" s="11" t="s">
        <v>40</v>
      </c>
      <c r="E40" s="12">
        <f t="shared" si="2"/>
        <v>0</v>
      </c>
      <c r="F40" s="12">
        <f>'Q1'!F40+'Q2'!F40</f>
        <v>0</v>
      </c>
      <c r="G40" s="13"/>
      <c r="H40" s="13"/>
      <c r="I40" s="14"/>
      <c r="J40" s="17"/>
    </row>
    <row r="41" spans="1:10" ht="15.75" customHeight="1" x14ac:dyDescent="0.25">
      <c r="A41" s="28"/>
      <c r="B41" s="29">
        <v>6750</v>
      </c>
      <c r="C41" s="29"/>
      <c r="D41" s="7" t="s">
        <v>41</v>
      </c>
      <c r="E41" s="8">
        <f t="shared" si="2"/>
        <v>19690000</v>
      </c>
      <c r="F41" s="8">
        <f>SUM(F42:F43)</f>
        <v>19690000</v>
      </c>
      <c r="G41" s="9"/>
      <c r="H41" s="9"/>
      <c r="I41" s="10"/>
      <c r="J41" s="17"/>
    </row>
    <row r="42" spans="1:10" x14ac:dyDescent="0.25">
      <c r="A42" s="23"/>
      <c r="B42" s="3"/>
      <c r="C42" s="3">
        <v>6754</v>
      </c>
      <c r="D42" s="11" t="s">
        <v>42</v>
      </c>
      <c r="E42" s="12">
        <f>F42</f>
        <v>5250000</v>
      </c>
      <c r="F42" s="12">
        <f>'Q1'!F42+'Q2'!F42</f>
        <v>5250000</v>
      </c>
      <c r="G42" s="13"/>
      <c r="H42" s="13"/>
      <c r="I42" s="14"/>
      <c r="J42" s="17"/>
    </row>
    <row r="43" spans="1:10" x14ac:dyDescent="0.25">
      <c r="A43" s="23"/>
      <c r="B43" s="3"/>
      <c r="C43" s="3">
        <v>6757</v>
      </c>
      <c r="D43" s="11" t="s">
        <v>43</v>
      </c>
      <c r="E43" s="12">
        <f t="shared" si="2"/>
        <v>14440000</v>
      </c>
      <c r="F43" s="12">
        <f>'Q1'!F43+'Q2'!F43</f>
        <v>14440000</v>
      </c>
      <c r="G43" s="13"/>
      <c r="H43" s="13"/>
      <c r="I43" s="14"/>
      <c r="J43" s="17"/>
    </row>
    <row r="44" spans="1:10" ht="47.25" x14ac:dyDescent="0.25">
      <c r="A44" s="23"/>
      <c r="B44" s="29">
        <v>6900</v>
      </c>
      <c r="C44" s="3"/>
      <c r="D44" s="7" t="s">
        <v>51</v>
      </c>
      <c r="E44" s="8">
        <f>F44</f>
        <v>1677420</v>
      </c>
      <c r="F44" s="8">
        <f>F45</f>
        <v>1677420</v>
      </c>
      <c r="G44" s="13"/>
      <c r="H44" s="13"/>
      <c r="I44" s="14"/>
      <c r="J44" s="17"/>
    </row>
    <row r="45" spans="1:10" x14ac:dyDescent="0.25">
      <c r="A45" s="23"/>
      <c r="B45" s="3"/>
      <c r="C45" s="3">
        <v>6913</v>
      </c>
      <c r="D45" s="11" t="s">
        <v>56</v>
      </c>
      <c r="E45" s="12">
        <f>F45</f>
        <v>1677420</v>
      </c>
      <c r="F45" s="12">
        <f>'Q1'!F45+'Q2'!F45</f>
        <v>1677420</v>
      </c>
      <c r="G45" s="13"/>
      <c r="H45" s="13"/>
      <c r="I45" s="14"/>
      <c r="J45" s="17"/>
    </row>
    <row r="46" spans="1:10" s="22" customFormat="1" ht="31.5" x14ac:dyDescent="0.25">
      <c r="A46" s="28"/>
      <c r="B46" s="29">
        <v>7000</v>
      </c>
      <c r="C46" s="29"/>
      <c r="D46" s="7" t="s">
        <v>58</v>
      </c>
      <c r="E46" s="8">
        <f>F46</f>
        <v>148500</v>
      </c>
      <c r="F46" s="8">
        <f>F47</f>
        <v>148500</v>
      </c>
      <c r="G46" s="9"/>
      <c r="H46" s="9"/>
      <c r="I46" s="10"/>
      <c r="J46" s="21"/>
    </row>
    <row r="47" spans="1:10" ht="31.5" x14ac:dyDescent="0.25">
      <c r="A47" s="23"/>
      <c r="B47" s="3"/>
      <c r="C47" s="3">
        <v>7001</v>
      </c>
      <c r="D47" s="11" t="s">
        <v>59</v>
      </c>
      <c r="E47" s="12">
        <f>F47</f>
        <v>148500</v>
      </c>
      <c r="F47" s="12">
        <f>'Q1'!F47+'Q2'!F47</f>
        <v>148500</v>
      </c>
      <c r="G47" s="13"/>
      <c r="H47" s="13"/>
      <c r="I47" s="14"/>
      <c r="J47" s="17"/>
    </row>
    <row r="48" spans="1:10" x14ac:dyDescent="0.25">
      <c r="A48" s="28"/>
      <c r="B48" s="29">
        <v>7750</v>
      </c>
      <c r="C48" s="29"/>
      <c r="D48" s="7" t="s">
        <v>44</v>
      </c>
      <c r="E48" s="8">
        <f t="shared" si="2"/>
        <v>3274000</v>
      </c>
      <c r="F48" s="8">
        <f>SUM(F49:F50)</f>
        <v>3274000</v>
      </c>
      <c r="G48" s="9"/>
      <c r="H48" s="9"/>
      <c r="I48" s="10"/>
      <c r="J48" s="17"/>
    </row>
    <row r="49" spans="1:12" x14ac:dyDescent="0.25">
      <c r="A49" s="23"/>
      <c r="B49" s="3"/>
      <c r="C49" s="3">
        <v>7756</v>
      </c>
      <c r="D49" s="11" t="s">
        <v>45</v>
      </c>
      <c r="E49" s="12">
        <f t="shared" si="2"/>
        <v>154000</v>
      </c>
      <c r="F49" s="12">
        <f>'Q1'!F49+'Q2'!F49</f>
        <v>154000</v>
      </c>
      <c r="G49" s="13"/>
      <c r="H49" s="13"/>
      <c r="I49" s="14"/>
      <c r="J49" s="17"/>
    </row>
    <row r="50" spans="1:12" x14ac:dyDescent="0.25">
      <c r="A50" s="23"/>
      <c r="B50" s="3"/>
      <c r="C50" s="3">
        <v>7799</v>
      </c>
      <c r="D50" s="11" t="s">
        <v>44</v>
      </c>
      <c r="E50" s="12">
        <f>F50</f>
        <v>3120000</v>
      </c>
      <c r="F50" s="12">
        <f>'Q1'!F50+'Q2'!F50</f>
        <v>3120000</v>
      </c>
      <c r="G50" s="13"/>
      <c r="H50" s="13"/>
      <c r="I50" s="14"/>
      <c r="J50" s="17"/>
    </row>
    <row r="51" spans="1:12" s="22" customFormat="1" x14ac:dyDescent="0.25">
      <c r="A51" s="28"/>
      <c r="B51" s="29"/>
      <c r="C51" s="29"/>
      <c r="D51" s="7" t="s">
        <v>57</v>
      </c>
      <c r="E51" s="8">
        <f>E52+E54+E58</f>
        <v>23888197</v>
      </c>
      <c r="F51" s="8">
        <f>F52+F54+F58</f>
        <v>23888197</v>
      </c>
      <c r="G51" s="9"/>
      <c r="H51" s="9"/>
      <c r="I51" s="10"/>
      <c r="J51" s="21"/>
    </row>
    <row r="52" spans="1:12" x14ac:dyDescent="0.25">
      <c r="A52" s="28"/>
      <c r="B52" s="29">
        <v>6000</v>
      </c>
      <c r="C52" s="29"/>
      <c r="D52" s="7" t="s">
        <v>16</v>
      </c>
      <c r="E52" s="8">
        <f t="shared" si="2"/>
        <v>19967425</v>
      </c>
      <c r="F52" s="8">
        <f>F53</f>
        <v>19967425</v>
      </c>
      <c r="G52" s="9"/>
      <c r="H52" s="9"/>
      <c r="I52" s="10"/>
      <c r="J52" s="17"/>
    </row>
    <row r="53" spans="1:12" x14ac:dyDescent="0.25">
      <c r="A53" s="23"/>
      <c r="B53" s="3"/>
      <c r="C53" s="3">
        <v>6001</v>
      </c>
      <c r="D53" s="11" t="s">
        <v>17</v>
      </c>
      <c r="E53" s="12">
        <f t="shared" si="2"/>
        <v>19967425</v>
      </c>
      <c r="F53" s="12">
        <f>'Q1'!F53+'Q2'!F53</f>
        <v>19967425</v>
      </c>
      <c r="G53" s="13"/>
      <c r="H53" s="13"/>
      <c r="I53" s="14"/>
      <c r="J53" s="17"/>
      <c r="L53" s="20"/>
    </row>
    <row r="54" spans="1:12" x14ac:dyDescent="0.25">
      <c r="A54" s="28"/>
      <c r="B54" s="29">
        <v>6100</v>
      </c>
      <c r="C54" s="29"/>
      <c r="D54" s="7" t="s">
        <v>19</v>
      </c>
      <c r="E54" s="8">
        <f t="shared" si="2"/>
        <v>1298900</v>
      </c>
      <c r="F54" s="8">
        <f>SUM(F55:F56)</f>
        <v>1298900</v>
      </c>
      <c r="G54" s="9"/>
      <c r="H54" s="9"/>
      <c r="I54" s="10"/>
      <c r="J54" s="17"/>
    </row>
    <row r="55" spans="1:12" x14ac:dyDescent="0.25">
      <c r="A55" s="23"/>
      <c r="B55" s="3"/>
      <c r="C55" s="3">
        <v>6101</v>
      </c>
      <c r="D55" s="11" t="s">
        <v>20</v>
      </c>
      <c r="E55" s="12">
        <f t="shared" si="2"/>
        <v>1174900</v>
      </c>
      <c r="F55" s="12">
        <f>'Q1'!F55+'Q2'!F55</f>
        <v>1174900</v>
      </c>
      <c r="G55" s="13"/>
      <c r="H55" s="13"/>
      <c r="I55" s="14"/>
      <c r="J55" s="17"/>
    </row>
    <row r="56" spans="1:12" ht="31.5" x14ac:dyDescent="0.25">
      <c r="A56" s="23"/>
      <c r="B56" s="3"/>
      <c r="C56" s="3">
        <v>6113</v>
      </c>
      <c r="D56" s="11" t="s">
        <v>21</v>
      </c>
      <c r="E56" s="12">
        <f t="shared" si="2"/>
        <v>124000</v>
      </c>
      <c r="F56" s="12">
        <f>'Q1'!F56+'Q2'!F56</f>
        <v>124000</v>
      </c>
      <c r="G56" s="13"/>
      <c r="H56" s="13"/>
      <c r="I56" s="14"/>
      <c r="J56" s="17"/>
    </row>
    <row r="57" spans="1:12" ht="29.25" hidden="1" customHeight="1" x14ac:dyDescent="0.25">
      <c r="A57" s="23"/>
      <c r="B57" s="3"/>
      <c r="C57" s="3">
        <v>6114</v>
      </c>
      <c r="D57" s="11" t="s">
        <v>22</v>
      </c>
      <c r="E57" s="12"/>
      <c r="F57" s="12"/>
      <c r="G57" s="13"/>
      <c r="H57" s="13"/>
      <c r="I57" s="14"/>
      <c r="J57" s="17"/>
    </row>
    <row r="58" spans="1:12" x14ac:dyDescent="0.25">
      <c r="A58" s="28"/>
      <c r="B58" s="29">
        <v>6300</v>
      </c>
      <c r="C58" s="29"/>
      <c r="D58" s="7" t="s">
        <v>24</v>
      </c>
      <c r="E58" s="8">
        <f t="shared" ref="E58:E63" si="3">F58</f>
        <v>2621872</v>
      </c>
      <c r="F58" s="8">
        <f>SUM(F59:F63)</f>
        <v>2621872</v>
      </c>
      <c r="G58" s="9"/>
      <c r="H58" s="9"/>
      <c r="I58" s="10"/>
      <c r="J58" s="17"/>
    </row>
    <row r="59" spans="1:12" x14ac:dyDescent="0.25">
      <c r="A59" s="23"/>
      <c r="B59" s="3"/>
      <c r="C59" s="3">
        <v>6301</v>
      </c>
      <c r="D59" s="11" t="s">
        <v>25</v>
      </c>
      <c r="E59" s="12">
        <f t="shared" si="3"/>
        <v>1896673</v>
      </c>
      <c r="F59" s="12">
        <f>'Q1'!F59+'Q2'!F59</f>
        <v>1896673</v>
      </c>
      <c r="G59" s="13"/>
      <c r="H59" s="13"/>
      <c r="I59" s="14"/>
      <c r="J59" s="17"/>
    </row>
    <row r="60" spans="1:12" x14ac:dyDescent="0.25">
      <c r="A60" s="23"/>
      <c r="B60" s="3"/>
      <c r="C60" s="3">
        <v>6302</v>
      </c>
      <c r="D60" s="11" t="s">
        <v>26</v>
      </c>
      <c r="E60" s="12">
        <f t="shared" si="3"/>
        <v>334707</v>
      </c>
      <c r="F60" s="12">
        <f>'Q1'!F60+'Q2'!F60</f>
        <v>334707</v>
      </c>
      <c r="G60" s="13"/>
      <c r="H60" s="13"/>
      <c r="I60" s="14"/>
      <c r="J60" s="17"/>
    </row>
    <row r="61" spans="1:12" x14ac:dyDescent="0.25">
      <c r="A61" s="23"/>
      <c r="B61" s="3"/>
      <c r="C61" s="3">
        <v>6303</v>
      </c>
      <c r="D61" s="11" t="s">
        <v>27</v>
      </c>
      <c r="E61" s="12">
        <f t="shared" si="3"/>
        <v>223138</v>
      </c>
      <c r="F61" s="12">
        <f>'Q1'!F61+'Q2'!F61</f>
        <v>223138</v>
      </c>
      <c r="G61" s="13"/>
      <c r="H61" s="13"/>
      <c r="I61" s="14"/>
      <c r="J61" s="17"/>
    </row>
    <row r="62" spans="1:12" x14ac:dyDescent="0.25">
      <c r="A62" s="23"/>
      <c r="B62" s="3"/>
      <c r="C62" s="3">
        <v>6304</v>
      </c>
      <c r="D62" s="11" t="s">
        <v>28</v>
      </c>
      <c r="E62" s="12">
        <f t="shared" si="3"/>
        <v>111569</v>
      </c>
      <c r="F62" s="12">
        <f>'Q1'!F62+'Q2'!F62</f>
        <v>111569</v>
      </c>
      <c r="G62" s="13"/>
      <c r="H62" s="13"/>
      <c r="I62" s="14"/>
      <c r="J62" s="17"/>
    </row>
    <row r="63" spans="1:12" ht="22.5" customHeight="1" x14ac:dyDescent="0.25">
      <c r="A63" s="23"/>
      <c r="B63" s="3"/>
      <c r="C63" s="3">
        <v>6349</v>
      </c>
      <c r="D63" s="11" t="s">
        <v>50</v>
      </c>
      <c r="E63" s="12">
        <f t="shared" si="3"/>
        <v>55785</v>
      </c>
      <c r="F63" s="12">
        <f>'Q1'!F63+'Q2'!F63</f>
        <v>55785</v>
      </c>
      <c r="G63" s="13"/>
      <c r="H63" s="13"/>
      <c r="I63" s="14"/>
      <c r="J63" s="17"/>
    </row>
    <row r="64" spans="1:12" ht="31.5" x14ac:dyDescent="0.25">
      <c r="A64" s="28"/>
      <c r="B64" s="29"/>
      <c r="C64" s="29"/>
      <c r="D64" s="7" t="s">
        <v>62</v>
      </c>
      <c r="E64" s="8">
        <f>E65+E67+E69+E73</f>
        <v>8883680</v>
      </c>
      <c r="F64" s="8">
        <f>F65+F67+F69+F73</f>
        <v>8883680</v>
      </c>
      <c r="G64" s="9"/>
      <c r="H64" s="9"/>
      <c r="I64" s="10"/>
      <c r="J64" s="17"/>
    </row>
    <row r="65" spans="1:10" x14ac:dyDescent="0.25">
      <c r="A65" s="28"/>
      <c r="B65" s="29">
        <v>6250</v>
      </c>
      <c r="C65" s="29"/>
      <c r="D65" s="7" t="s">
        <v>23</v>
      </c>
      <c r="E65" s="8">
        <f>F65</f>
        <v>7000000</v>
      </c>
      <c r="F65" s="8">
        <f>F66</f>
        <v>7000000</v>
      </c>
      <c r="G65" s="9"/>
      <c r="H65" s="9"/>
      <c r="I65" s="10"/>
      <c r="J65" s="17"/>
    </row>
    <row r="66" spans="1:10" x14ac:dyDescent="0.25">
      <c r="A66" s="23"/>
      <c r="B66" s="3"/>
      <c r="C66" s="3">
        <v>6299</v>
      </c>
      <c r="D66" s="11" t="s">
        <v>46</v>
      </c>
      <c r="E66" s="12">
        <f>F66</f>
        <v>7000000</v>
      </c>
      <c r="F66" s="12">
        <f>'Q1'!F66+'Q2'!F66</f>
        <v>7000000</v>
      </c>
      <c r="G66" s="13"/>
      <c r="H66" s="13"/>
      <c r="I66" s="14"/>
      <c r="J66" s="17"/>
    </row>
    <row r="67" spans="1:10" s="22" customFormat="1" ht="21" customHeight="1" x14ac:dyDescent="0.25">
      <c r="A67" s="28"/>
      <c r="B67" s="29">
        <v>6500</v>
      </c>
      <c r="C67" s="32"/>
      <c r="D67" s="33" t="s">
        <v>29</v>
      </c>
      <c r="E67" s="8">
        <f>E68</f>
        <v>403680</v>
      </c>
      <c r="F67" s="8">
        <f>F68</f>
        <v>403680</v>
      </c>
      <c r="G67" s="9"/>
      <c r="H67" s="9"/>
      <c r="I67" s="10"/>
      <c r="J67" s="21"/>
    </row>
    <row r="68" spans="1:10" ht="21" customHeight="1" x14ac:dyDescent="0.25">
      <c r="A68" s="23"/>
      <c r="B68" s="3"/>
      <c r="C68" s="3">
        <v>6503</v>
      </c>
      <c r="D68" s="31" t="s">
        <v>52</v>
      </c>
      <c r="E68" s="12">
        <f>F68</f>
        <v>403680</v>
      </c>
      <c r="F68" s="12">
        <v>403680</v>
      </c>
      <c r="G68" s="13"/>
      <c r="H68" s="13"/>
      <c r="I68" s="14"/>
      <c r="J68" s="17"/>
    </row>
    <row r="69" spans="1:10" s="22" customFormat="1" ht="21" customHeight="1" x14ac:dyDescent="0.25">
      <c r="A69" s="28"/>
      <c r="B69" s="29">
        <v>6550</v>
      </c>
      <c r="C69" s="32"/>
      <c r="D69" s="33" t="s">
        <v>32</v>
      </c>
      <c r="E69" s="8">
        <f>E70</f>
        <v>380000</v>
      </c>
      <c r="F69" s="8">
        <f>F70</f>
        <v>380000</v>
      </c>
      <c r="G69" s="9"/>
      <c r="H69" s="9"/>
      <c r="I69" s="10"/>
      <c r="J69" s="21"/>
    </row>
    <row r="70" spans="1:10" ht="21" customHeight="1" x14ac:dyDescent="0.25">
      <c r="A70" s="23"/>
      <c r="B70" s="3"/>
      <c r="C70" s="30">
        <v>6599</v>
      </c>
      <c r="D70" s="31" t="s">
        <v>34</v>
      </c>
      <c r="E70" s="12">
        <f>F70</f>
        <v>380000</v>
      </c>
      <c r="F70" s="12">
        <v>380000</v>
      </c>
      <c r="G70" s="13"/>
      <c r="H70" s="13"/>
      <c r="I70" s="14"/>
      <c r="J70" s="17"/>
    </row>
    <row r="71" spans="1:10" ht="15.75" customHeight="1" x14ac:dyDescent="0.25">
      <c r="A71" s="34"/>
      <c r="B71" s="35">
        <v>6600</v>
      </c>
      <c r="C71" s="52" t="s">
        <v>35</v>
      </c>
      <c r="D71" s="50"/>
      <c r="E71" s="8">
        <f t="shared" ref="E71" si="4">F71</f>
        <v>0</v>
      </c>
      <c r="F71" s="8">
        <f>F72</f>
        <v>0</v>
      </c>
      <c r="G71" s="9"/>
      <c r="H71" s="9"/>
      <c r="I71" s="10"/>
      <c r="J71" s="17"/>
    </row>
    <row r="72" spans="1:10" ht="21" customHeight="1" x14ac:dyDescent="0.25">
      <c r="A72" s="23"/>
      <c r="B72" s="3"/>
      <c r="C72" s="18">
        <v>6606</v>
      </c>
      <c r="D72" s="31" t="s">
        <v>49</v>
      </c>
      <c r="E72" s="12">
        <f>F72</f>
        <v>0</v>
      </c>
      <c r="F72" s="12"/>
      <c r="G72" s="13"/>
      <c r="H72" s="13"/>
      <c r="I72" s="14"/>
      <c r="J72" s="17"/>
    </row>
    <row r="73" spans="1:10" s="22" customFormat="1" ht="21" customHeight="1" x14ac:dyDescent="0.25">
      <c r="A73" s="28"/>
      <c r="B73" s="29">
        <v>6750</v>
      </c>
      <c r="C73" s="32"/>
      <c r="D73" s="33" t="s">
        <v>41</v>
      </c>
      <c r="E73" s="8">
        <f>E74</f>
        <v>1100000</v>
      </c>
      <c r="F73" s="8">
        <f>F74</f>
        <v>1100000</v>
      </c>
      <c r="G73" s="9"/>
      <c r="H73" s="9"/>
      <c r="I73" s="10"/>
      <c r="J73" s="21"/>
    </row>
    <row r="74" spans="1:10" ht="21" customHeight="1" x14ac:dyDescent="0.25">
      <c r="A74" s="23"/>
      <c r="B74" s="3"/>
      <c r="C74" s="30">
        <v>6751</v>
      </c>
      <c r="D74" s="31" t="s">
        <v>64</v>
      </c>
      <c r="E74" s="12">
        <f>F74</f>
        <v>1100000</v>
      </c>
      <c r="F74" s="12">
        <v>1100000</v>
      </c>
      <c r="G74" s="13"/>
      <c r="H74" s="13"/>
      <c r="I74" s="14"/>
      <c r="J74" s="17"/>
    </row>
    <row r="75" spans="1:10" ht="21" customHeight="1" x14ac:dyDescent="0.25">
      <c r="A75" s="23"/>
      <c r="B75" s="3">
        <v>7000</v>
      </c>
      <c r="C75" s="53" t="s">
        <v>68</v>
      </c>
      <c r="D75" s="54"/>
      <c r="E75" s="8">
        <f>E76</f>
        <v>35725000</v>
      </c>
      <c r="F75" s="8">
        <f>F76</f>
        <v>35725000</v>
      </c>
      <c r="G75" s="13"/>
      <c r="H75" s="13"/>
      <c r="I75" s="14"/>
      <c r="J75" s="17"/>
    </row>
    <row r="76" spans="1:10" ht="21" customHeight="1" x14ac:dyDescent="0.25">
      <c r="A76" s="23"/>
      <c r="B76" s="3"/>
      <c r="C76" s="30">
        <v>7049</v>
      </c>
      <c r="D76" s="31" t="s">
        <v>44</v>
      </c>
      <c r="E76" s="12">
        <f>F76</f>
        <v>35725000</v>
      </c>
      <c r="F76" s="12">
        <v>35725000</v>
      </c>
      <c r="G76" s="13"/>
      <c r="H76" s="13"/>
      <c r="I76" s="14"/>
      <c r="J76" s="17"/>
    </row>
    <row r="77" spans="1:10" s="22" customFormat="1" x14ac:dyDescent="0.25">
      <c r="A77" s="28"/>
      <c r="B77" s="29"/>
      <c r="C77" s="1"/>
      <c r="D77" s="1" t="s">
        <v>47</v>
      </c>
      <c r="E77" s="8">
        <f>F77</f>
        <v>595080160</v>
      </c>
      <c r="F77" s="8">
        <f>F64+F51+F7</f>
        <v>595080160</v>
      </c>
      <c r="G77" s="9"/>
      <c r="H77" s="8"/>
      <c r="I77" s="10"/>
      <c r="J77" s="21"/>
    </row>
    <row r="79" spans="1:10" x14ac:dyDescent="0.25">
      <c r="F79" s="43" t="s">
        <v>48</v>
      </c>
      <c r="G79" s="43"/>
      <c r="H79" s="43"/>
      <c r="I79" s="43"/>
    </row>
    <row r="80" spans="1:10" x14ac:dyDescent="0.25">
      <c r="F80" s="44"/>
      <c r="G80" s="44"/>
      <c r="H80" s="44"/>
      <c r="I80" s="27"/>
    </row>
    <row r="81" spans="6:9" x14ac:dyDescent="0.25">
      <c r="F81" s="44"/>
      <c r="G81" s="44"/>
      <c r="H81" s="44"/>
      <c r="I81" s="27"/>
    </row>
    <row r="82" spans="6:9" x14ac:dyDescent="0.25">
      <c r="F82" s="44"/>
      <c r="G82" s="44"/>
      <c r="H82" s="44"/>
      <c r="I82" s="27"/>
    </row>
    <row r="83" spans="6:9" x14ac:dyDescent="0.25">
      <c r="F83" s="44"/>
      <c r="G83" s="44"/>
      <c r="H83" s="44"/>
      <c r="I83" s="27"/>
    </row>
    <row r="84" spans="6:9" ht="15" customHeight="1" x14ac:dyDescent="0.25">
      <c r="F84" s="43" t="s">
        <v>54</v>
      </c>
      <c r="G84" s="43"/>
      <c r="H84" s="43"/>
      <c r="I84" s="43"/>
    </row>
    <row r="85" spans="6:9" x14ac:dyDescent="0.25">
      <c r="F85" s="44"/>
      <c r="G85" s="44"/>
      <c r="H85" s="44"/>
      <c r="I85" s="27"/>
    </row>
  </sheetData>
  <mergeCells count="20">
    <mergeCell ref="C71:D71"/>
    <mergeCell ref="C75:D75"/>
    <mergeCell ref="A1:H1"/>
    <mergeCell ref="I1:I2"/>
    <mergeCell ref="A2:H2"/>
    <mergeCell ref="A3:I3"/>
    <mergeCell ref="A4:A5"/>
    <mergeCell ref="B4:B5"/>
    <mergeCell ref="C4:C5"/>
    <mergeCell ref="D4:D5"/>
    <mergeCell ref="E4:E5"/>
    <mergeCell ref="F4:H4"/>
    <mergeCell ref="F84:I84"/>
    <mergeCell ref="F85:H85"/>
    <mergeCell ref="I4:I5"/>
    <mergeCell ref="F79:I79"/>
    <mergeCell ref="F80:H80"/>
    <mergeCell ref="F81:H81"/>
    <mergeCell ref="F82:H82"/>
    <mergeCell ref="F83:H83"/>
  </mergeCells>
  <pageMargins left="0.17" right="0.16" top="0.17" bottom="0.17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3"/>
  <sheetViews>
    <sheetView topLeftCell="A54" workbookViewId="0">
      <selection activeCell="A77" sqref="A77:XFD77"/>
    </sheetView>
  </sheetViews>
  <sheetFormatPr defaultRowHeight="15.75" x14ac:dyDescent="0.25"/>
  <cols>
    <col min="1" max="1" width="7" style="18" customWidth="1"/>
    <col min="2" max="2" width="5.85546875" style="18" customWidth="1"/>
    <col min="3" max="3" width="6" style="18" customWidth="1"/>
    <col min="4" max="4" width="35.42578125" style="18" customWidth="1"/>
    <col min="5" max="5" width="14.42578125" style="18" customWidth="1"/>
    <col min="6" max="6" width="15" style="18" customWidth="1"/>
    <col min="7" max="7" width="5.140625" style="18" customWidth="1"/>
    <col min="8" max="8" width="6.140625" style="18" bestFit="1" customWidth="1"/>
    <col min="9" max="9" width="4.85546875" style="18" customWidth="1"/>
    <col min="10" max="11" width="9.140625" style="18"/>
    <col min="12" max="12" width="34.7109375" style="18" customWidth="1"/>
    <col min="13" max="16384" width="9.140625" style="18"/>
  </cols>
  <sheetData>
    <row r="1" spans="1:12" x14ac:dyDescent="0.25">
      <c r="A1" s="46" t="s">
        <v>0</v>
      </c>
      <c r="B1" s="46"/>
      <c r="C1" s="46"/>
      <c r="D1" s="46"/>
      <c r="E1" s="46"/>
      <c r="F1" s="46"/>
      <c r="G1" s="46"/>
      <c r="H1" s="46"/>
      <c r="I1" s="38"/>
      <c r="J1" s="17"/>
    </row>
    <row r="2" spans="1:12" x14ac:dyDescent="0.25">
      <c r="A2" s="48" t="s">
        <v>69</v>
      </c>
      <c r="B2" s="48"/>
      <c r="C2" s="48"/>
      <c r="D2" s="48"/>
      <c r="E2" s="48"/>
      <c r="F2" s="48"/>
      <c r="G2" s="48"/>
      <c r="H2" s="48"/>
      <c r="I2" s="48"/>
      <c r="J2" s="17"/>
    </row>
    <row r="3" spans="1:12" ht="30" customHeight="1" x14ac:dyDescent="0.25">
      <c r="A3" s="49" t="s">
        <v>1</v>
      </c>
      <c r="B3" s="50" t="s">
        <v>2</v>
      </c>
      <c r="C3" s="50" t="s">
        <v>3</v>
      </c>
      <c r="D3" s="51" t="s">
        <v>4</v>
      </c>
      <c r="E3" s="52" t="s">
        <v>5</v>
      </c>
      <c r="F3" s="52" t="s">
        <v>6</v>
      </c>
      <c r="G3" s="52"/>
      <c r="H3" s="52"/>
      <c r="I3" s="45" t="s">
        <v>7</v>
      </c>
      <c r="J3" s="19"/>
    </row>
    <row r="4" spans="1:12" ht="67.5" customHeight="1" x14ac:dyDescent="0.25">
      <c r="A4" s="49"/>
      <c r="B4" s="50"/>
      <c r="C4" s="50"/>
      <c r="D4" s="51"/>
      <c r="E4" s="52"/>
      <c r="F4" s="1" t="s">
        <v>8</v>
      </c>
      <c r="G4" s="1" t="s">
        <v>9</v>
      </c>
      <c r="H4" s="2" t="s">
        <v>10</v>
      </c>
      <c r="I4" s="45"/>
      <c r="J4" s="17"/>
    </row>
    <row r="5" spans="1:12" ht="15.75" customHeight="1" x14ac:dyDescent="0.25">
      <c r="A5" s="23" t="s">
        <v>11</v>
      </c>
      <c r="B5" s="3" t="s">
        <v>12</v>
      </c>
      <c r="C5" s="3" t="s">
        <v>13</v>
      </c>
      <c r="D5" s="4" t="s">
        <v>14</v>
      </c>
      <c r="E5" s="5">
        <v>1</v>
      </c>
      <c r="F5" s="5">
        <v>2</v>
      </c>
      <c r="G5" s="5">
        <v>3</v>
      </c>
      <c r="H5" s="5">
        <v>4</v>
      </c>
      <c r="I5" s="6">
        <v>5</v>
      </c>
      <c r="J5" s="19"/>
    </row>
    <row r="6" spans="1:12" x14ac:dyDescent="0.25">
      <c r="A6" s="34"/>
      <c r="B6" s="35"/>
      <c r="C6" s="35"/>
      <c r="D6" s="7" t="s">
        <v>15</v>
      </c>
      <c r="E6" s="8">
        <f>E7+E9+E11+E15+E17+E23+E25+E28+E31+E38+E40+E43+E47+E36+E45</f>
        <v>980019505</v>
      </c>
      <c r="F6" s="8">
        <f>F7+F9+F11+F15+F17+F23+F25+F28+F31+F38+F40+F43+F47+F36+F45</f>
        <v>980019505</v>
      </c>
      <c r="G6" s="9"/>
      <c r="H6" s="9"/>
      <c r="I6" s="10"/>
      <c r="J6" s="17"/>
    </row>
    <row r="7" spans="1:12" x14ac:dyDescent="0.25">
      <c r="A7" s="34"/>
      <c r="B7" s="35">
        <v>6000</v>
      </c>
      <c r="C7" s="35"/>
      <c r="D7" s="7" t="s">
        <v>16</v>
      </c>
      <c r="E7" s="8">
        <f t="shared" ref="E7:E13" si="0">F7</f>
        <v>609800400</v>
      </c>
      <c r="F7" s="8">
        <f>F8</f>
        <v>609800400</v>
      </c>
      <c r="G7" s="9"/>
      <c r="H7" s="9"/>
      <c r="I7" s="10"/>
      <c r="J7" s="17"/>
    </row>
    <row r="8" spans="1:12" x14ac:dyDescent="0.25">
      <c r="A8" s="23"/>
      <c r="B8" s="3"/>
      <c r="C8" s="3">
        <v>6001</v>
      </c>
      <c r="D8" s="11" t="s">
        <v>17</v>
      </c>
      <c r="E8" s="12">
        <f t="shared" si="0"/>
        <v>609800400</v>
      </c>
      <c r="F8" s="12">
        <f>'6 tháng'!F9+'Q3'!F9</f>
        <v>609800400</v>
      </c>
      <c r="G8" s="13"/>
      <c r="H8" s="13"/>
      <c r="I8" s="14"/>
      <c r="J8" s="17"/>
      <c r="L8" s="20"/>
    </row>
    <row r="9" spans="1:12" ht="31.5" x14ac:dyDescent="0.25">
      <c r="A9" s="34"/>
      <c r="B9" s="35">
        <v>6050</v>
      </c>
      <c r="C9" s="35"/>
      <c r="D9" s="7" t="s">
        <v>18</v>
      </c>
      <c r="E9" s="8">
        <f t="shared" si="0"/>
        <v>45452700</v>
      </c>
      <c r="F9" s="8">
        <f>F10</f>
        <v>45452700</v>
      </c>
      <c r="G9" s="9"/>
      <c r="H9" s="9"/>
      <c r="I9" s="10"/>
      <c r="J9" s="17"/>
    </row>
    <row r="10" spans="1:12" ht="31.5" x14ac:dyDescent="0.25">
      <c r="A10" s="23"/>
      <c r="B10" s="3"/>
      <c r="C10" s="3">
        <v>6051</v>
      </c>
      <c r="D10" s="11" t="s">
        <v>18</v>
      </c>
      <c r="E10" s="12">
        <f t="shared" si="0"/>
        <v>45452700</v>
      </c>
      <c r="F10" s="12">
        <f>'6 tháng'!F11+'Q3'!F11</f>
        <v>45452700</v>
      </c>
      <c r="G10" s="13"/>
      <c r="H10" s="13"/>
      <c r="I10" s="14"/>
      <c r="J10" s="17"/>
    </row>
    <row r="11" spans="1:12" x14ac:dyDescent="0.25">
      <c r="A11" s="34"/>
      <c r="B11" s="35">
        <v>6100</v>
      </c>
      <c r="C11" s="35"/>
      <c r="D11" s="7" t="s">
        <v>19</v>
      </c>
      <c r="E11" s="8">
        <f t="shared" si="0"/>
        <v>39204000</v>
      </c>
      <c r="F11" s="8">
        <f>SUM(F12:F13)</f>
        <v>39204000</v>
      </c>
      <c r="G11" s="9"/>
      <c r="H11" s="9"/>
      <c r="I11" s="10"/>
      <c r="J11" s="17"/>
    </row>
    <row r="12" spans="1:12" x14ac:dyDescent="0.25">
      <c r="A12" s="23"/>
      <c r="B12" s="3"/>
      <c r="C12" s="3">
        <v>6101</v>
      </c>
      <c r="D12" s="11" t="s">
        <v>20</v>
      </c>
      <c r="E12" s="12">
        <f t="shared" si="0"/>
        <v>35640000</v>
      </c>
      <c r="F12" s="12">
        <f>'6 tháng'!F13+'Q3'!F13</f>
        <v>35640000</v>
      </c>
      <c r="G12" s="13"/>
      <c r="H12" s="13"/>
      <c r="I12" s="14"/>
      <c r="J12" s="17"/>
    </row>
    <row r="13" spans="1:12" ht="31.5" x14ac:dyDescent="0.25">
      <c r="A13" s="23"/>
      <c r="B13" s="3"/>
      <c r="C13" s="3">
        <v>6113</v>
      </c>
      <c r="D13" s="11" t="s">
        <v>21</v>
      </c>
      <c r="E13" s="12">
        <f t="shared" si="0"/>
        <v>3564000</v>
      </c>
      <c r="F13" s="12">
        <f>'6 tháng'!F14+'Q3'!F14</f>
        <v>3564000</v>
      </c>
      <c r="G13" s="13"/>
      <c r="H13" s="13"/>
      <c r="I13" s="14"/>
      <c r="J13" s="17"/>
    </row>
    <row r="14" spans="1:12" ht="29.25" hidden="1" customHeight="1" x14ac:dyDescent="0.25">
      <c r="A14" s="23"/>
      <c r="B14" s="3"/>
      <c r="C14" s="3">
        <v>6114</v>
      </c>
      <c r="D14" s="11" t="s">
        <v>22</v>
      </c>
      <c r="E14" s="12"/>
      <c r="F14" s="12"/>
      <c r="G14" s="13"/>
      <c r="H14" s="13"/>
      <c r="I14" s="14"/>
      <c r="J14" s="17"/>
    </row>
    <row r="15" spans="1:12" s="22" customFormat="1" x14ac:dyDescent="0.25">
      <c r="A15" s="34"/>
      <c r="B15" s="35">
        <v>6250</v>
      </c>
      <c r="C15" s="35"/>
      <c r="D15" s="7" t="s">
        <v>23</v>
      </c>
      <c r="E15" s="8">
        <f>E16</f>
        <v>55290000</v>
      </c>
      <c r="F15" s="8">
        <f>F16</f>
        <v>55290000</v>
      </c>
      <c r="G15" s="9"/>
      <c r="H15" s="9"/>
      <c r="I15" s="10"/>
      <c r="J15" s="21"/>
    </row>
    <row r="16" spans="1:12" x14ac:dyDescent="0.25">
      <c r="A16" s="23"/>
      <c r="B16" s="3"/>
      <c r="C16" s="3">
        <v>6299</v>
      </c>
      <c r="D16" s="11" t="s">
        <v>44</v>
      </c>
      <c r="E16" s="12">
        <f t="shared" ref="E16:E32" si="1">F16</f>
        <v>55290000</v>
      </c>
      <c r="F16" s="12">
        <f>'6 tháng'!F17+'Q3'!F17</f>
        <v>55290000</v>
      </c>
      <c r="G16" s="13"/>
      <c r="H16" s="13"/>
      <c r="I16" s="14"/>
      <c r="J16" s="17"/>
    </row>
    <row r="17" spans="1:12" x14ac:dyDescent="0.25">
      <c r="A17" s="34"/>
      <c r="B17" s="35">
        <v>6300</v>
      </c>
      <c r="C17" s="35"/>
      <c r="D17" s="7" t="s">
        <v>24</v>
      </c>
      <c r="E17" s="8">
        <f t="shared" si="1"/>
        <v>152803029</v>
      </c>
      <c r="F17" s="8">
        <f>SUM(F18:F22)</f>
        <v>152803029</v>
      </c>
      <c r="G17" s="9"/>
      <c r="H17" s="9"/>
      <c r="I17" s="10"/>
      <c r="J17" s="17"/>
    </row>
    <row r="18" spans="1:12" x14ac:dyDescent="0.25">
      <c r="A18" s="23"/>
      <c r="B18" s="3"/>
      <c r="C18" s="3">
        <v>6301</v>
      </c>
      <c r="D18" s="11" t="s">
        <v>25</v>
      </c>
      <c r="E18" s="12">
        <f t="shared" si="1"/>
        <v>110474550</v>
      </c>
      <c r="F18" s="12">
        <f>'6 tháng'!F19+'Q3'!F19</f>
        <v>110474550</v>
      </c>
      <c r="G18" s="13"/>
      <c r="H18" s="13"/>
      <c r="I18" s="14"/>
      <c r="J18" s="17"/>
    </row>
    <row r="19" spans="1:12" x14ac:dyDescent="0.25">
      <c r="A19" s="23"/>
      <c r="B19" s="3"/>
      <c r="C19" s="3">
        <v>6302</v>
      </c>
      <c r="D19" s="11" t="s">
        <v>26</v>
      </c>
      <c r="E19" s="12">
        <f t="shared" si="1"/>
        <v>19495512</v>
      </c>
      <c r="F19" s="12">
        <f>'6 tháng'!F20+'Q3'!F20</f>
        <v>19495512</v>
      </c>
      <c r="G19" s="13"/>
      <c r="H19" s="13"/>
      <c r="I19" s="14"/>
      <c r="J19" s="17"/>
    </row>
    <row r="20" spans="1:12" x14ac:dyDescent="0.25">
      <c r="A20" s="23"/>
      <c r="B20" s="3"/>
      <c r="C20" s="3">
        <v>6303</v>
      </c>
      <c r="D20" s="11" t="s">
        <v>27</v>
      </c>
      <c r="E20" s="12">
        <f t="shared" si="1"/>
        <v>13085208</v>
      </c>
      <c r="F20" s="12">
        <f>'6 tháng'!F21+'Q3'!F21</f>
        <v>13085208</v>
      </c>
      <c r="G20" s="13"/>
      <c r="H20" s="13"/>
      <c r="I20" s="14"/>
      <c r="J20" s="17"/>
    </row>
    <row r="21" spans="1:12" x14ac:dyDescent="0.25">
      <c r="A21" s="23"/>
      <c r="B21" s="3"/>
      <c r="C21" s="3">
        <v>6304</v>
      </c>
      <c r="D21" s="11" t="s">
        <v>28</v>
      </c>
      <c r="E21" s="12">
        <f t="shared" si="1"/>
        <v>6498504</v>
      </c>
      <c r="F21" s="12">
        <f>'6 tháng'!F22+'Q3'!F22</f>
        <v>6498504</v>
      </c>
      <c r="G21" s="13"/>
      <c r="H21" s="13"/>
      <c r="I21" s="14"/>
      <c r="J21" s="17"/>
    </row>
    <row r="22" spans="1:12" ht="22.5" customHeight="1" x14ac:dyDescent="0.25">
      <c r="A22" s="23"/>
      <c r="B22" s="3"/>
      <c r="C22" s="3">
        <v>6349</v>
      </c>
      <c r="D22" s="11" t="s">
        <v>50</v>
      </c>
      <c r="E22" s="12">
        <f t="shared" si="1"/>
        <v>3249255</v>
      </c>
      <c r="F22" s="12">
        <f>'6 tháng'!F23+'Q3'!F23</f>
        <v>3249255</v>
      </c>
      <c r="G22" s="13"/>
      <c r="H22" s="13"/>
      <c r="I22" s="14"/>
      <c r="J22" s="17"/>
    </row>
    <row r="23" spans="1:12" ht="31.5" customHeight="1" x14ac:dyDescent="0.25">
      <c r="A23" s="23"/>
      <c r="B23" s="35">
        <v>6400</v>
      </c>
      <c r="C23" s="3"/>
      <c r="D23" s="7" t="s">
        <v>53</v>
      </c>
      <c r="E23" s="8">
        <f t="shared" si="1"/>
        <v>6600000</v>
      </c>
      <c r="F23" s="8">
        <f>F24</f>
        <v>6600000</v>
      </c>
      <c r="G23" s="13"/>
      <c r="H23" s="13"/>
      <c r="I23" s="14"/>
      <c r="J23" s="17"/>
    </row>
    <row r="24" spans="1:12" x14ac:dyDescent="0.25">
      <c r="A24" s="23"/>
      <c r="B24" s="3"/>
      <c r="C24" s="3">
        <v>6449</v>
      </c>
      <c r="D24" s="11" t="s">
        <v>44</v>
      </c>
      <c r="E24" s="12">
        <f t="shared" si="1"/>
        <v>6600000</v>
      </c>
      <c r="F24" s="12">
        <f>'6 tháng'!F25+'Q3'!F25</f>
        <v>6600000</v>
      </c>
      <c r="G24" s="13"/>
      <c r="H24" s="13"/>
      <c r="I24" s="14"/>
      <c r="J24" s="17"/>
    </row>
    <row r="25" spans="1:12" x14ac:dyDescent="0.25">
      <c r="A25" s="34"/>
      <c r="B25" s="35">
        <v>6500</v>
      </c>
      <c r="C25" s="35"/>
      <c r="D25" s="7" t="s">
        <v>29</v>
      </c>
      <c r="E25" s="8">
        <f t="shared" si="1"/>
        <v>15488342</v>
      </c>
      <c r="F25" s="8">
        <f>SUM(F26:F27)</f>
        <v>15488342</v>
      </c>
      <c r="G25" s="9"/>
      <c r="H25" s="9"/>
      <c r="I25" s="10"/>
      <c r="J25" s="17"/>
    </row>
    <row r="26" spans="1:12" x14ac:dyDescent="0.25">
      <c r="A26" s="23"/>
      <c r="B26" s="3"/>
      <c r="C26" s="3">
        <v>6501</v>
      </c>
      <c r="D26" s="11" t="s">
        <v>30</v>
      </c>
      <c r="E26" s="12">
        <f t="shared" si="1"/>
        <v>13973408</v>
      </c>
      <c r="F26" s="12">
        <f>'6 tháng'!F27+'Q3'!F27</f>
        <v>13973408</v>
      </c>
      <c r="G26" s="13"/>
      <c r="H26" s="13"/>
      <c r="I26" s="14"/>
      <c r="J26" s="17"/>
    </row>
    <row r="27" spans="1:12" x14ac:dyDescent="0.25">
      <c r="A27" s="23"/>
      <c r="B27" s="3"/>
      <c r="C27" s="3">
        <v>6502</v>
      </c>
      <c r="D27" s="11" t="s">
        <v>31</v>
      </c>
      <c r="E27" s="12">
        <f t="shared" si="1"/>
        <v>1514934</v>
      </c>
      <c r="F27" s="12">
        <f>'6 tháng'!F28+'Q3'!F28</f>
        <v>1514934</v>
      </c>
      <c r="G27" s="13"/>
      <c r="H27" s="13"/>
      <c r="I27" s="14"/>
      <c r="J27" s="17"/>
      <c r="L27" s="20"/>
    </row>
    <row r="28" spans="1:12" x14ac:dyDescent="0.25">
      <c r="A28" s="34"/>
      <c r="B28" s="35">
        <v>6550</v>
      </c>
      <c r="C28" s="35"/>
      <c r="D28" s="7" t="s">
        <v>32</v>
      </c>
      <c r="E28" s="8">
        <f t="shared" si="1"/>
        <v>13196000</v>
      </c>
      <c r="F28" s="8">
        <f>SUM(F29:F30)</f>
        <v>13196000</v>
      </c>
      <c r="G28" s="9"/>
      <c r="H28" s="9"/>
      <c r="I28" s="10"/>
      <c r="J28" s="17"/>
    </row>
    <row r="29" spans="1:12" x14ac:dyDescent="0.25">
      <c r="A29" s="23"/>
      <c r="B29" s="3"/>
      <c r="C29" s="3">
        <v>6551</v>
      </c>
      <c r="D29" s="11" t="s">
        <v>33</v>
      </c>
      <c r="E29" s="12">
        <f t="shared" si="1"/>
        <v>7862000</v>
      </c>
      <c r="F29" s="12">
        <f>'6 tháng'!F30+'Q3'!F30</f>
        <v>7862000</v>
      </c>
      <c r="G29" s="13"/>
      <c r="H29" s="13"/>
      <c r="I29" s="14"/>
      <c r="J29" s="17"/>
    </row>
    <row r="30" spans="1:12" x14ac:dyDescent="0.25">
      <c r="A30" s="23"/>
      <c r="B30" s="3"/>
      <c r="C30" s="3">
        <v>6599</v>
      </c>
      <c r="D30" s="11" t="s">
        <v>34</v>
      </c>
      <c r="E30" s="12">
        <f t="shared" si="1"/>
        <v>5334000</v>
      </c>
      <c r="F30" s="12">
        <f>'6 tháng'!F31+'Q3'!F31</f>
        <v>5334000</v>
      </c>
      <c r="G30" s="13"/>
      <c r="H30" s="13"/>
      <c r="I30" s="14"/>
      <c r="J30" s="17"/>
    </row>
    <row r="31" spans="1:12" ht="15.75" customHeight="1" x14ac:dyDescent="0.25">
      <c r="A31" s="34"/>
      <c r="B31" s="35">
        <v>6600</v>
      </c>
      <c r="C31" s="35"/>
      <c r="D31" s="7" t="s">
        <v>35</v>
      </c>
      <c r="E31" s="8">
        <f t="shared" si="1"/>
        <v>3813114</v>
      </c>
      <c r="F31" s="8">
        <f>SUM(F32:F35)</f>
        <v>3813114</v>
      </c>
      <c r="G31" s="9"/>
      <c r="H31" s="9"/>
      <c r="I31" s="10"/>
      <c r="J31" s="17"/>
    </row>
    <row r="32" spans="1:12" ht="47.25" x14ac:dyDescent="0.25">
      <c r="A32" s="23"/>
      <c r="B32" s="3"/>
      <c r="C32" s="3">
        <v>6601</v>
      </c>
      <c r="D32" s="11" t="s">
        <v>36</v>
      </c>
      <c r="E32" s="12">
        <f t="shared" si="1"/>
        <v>669010</v>
      </c>
      <c r="F32" s="12">
        <f>'6 tháng'!F33+'Q3'!F33</f>
        <v>669010</v>
      </c>
      <c r="G32" s="13"/>
      <c r="H32" s="13"/>
      <c r="I32" s="14"/>
      <c r="J32" s="17"/>
    </row>
    <row r="33" spans="1:10" ht="47.25" x14ac:dyDescent="0.25">
      <c r="A33" s="23"/>
      <c r="B33" s="3"/>
      <c r="C33" s="3">
        <v>6605</v>
      </c>
      <c r="D33" s="11" t="s">
        <v>37</v>
      </c>
      <c r="E33" s="12">
        <f>F33</f>
        <v>1799104</v>
      </c>
      <c r="F33" s="12">
        <f>'6 tháng'!F34+'Q3'!F34</f>
        <v>1799104</v>
      </c>
      <c r="G33" s="13"/>
      <c r="H33" s="13"/>
      <c r="I33" s="14"/>
      <c r="J33" s="17"/>
    </row>
    <row r="34" spans="1:10" ht="46.5" hidden="1" customHeight="1" x14ac:dyDescent="0.25">
      <c r="A34" s="23"/>
      <c r="B34" s="3"/>
      <c r="C34" s="3">
        <v>6606</v>
      </c>
      <c r="D34" s="11" t="s">
        <v>49</v>
      </c>
      <c r="E34" s="12"/>
      <c r="F34" s="12">
        <f>'6 tháng'!F35+'Q3'!F35</f>
        <v>445000</v>
      </c>
      <c r="G34" s="13"/>
      <c r="H34" s="13"/>
      <c r="I34" s="14"/>
      <c r="J34" s="17"/>
    </row>
    <row r="35" spans="1:10" x14ac:dyDescent="0.25">
      <c r="A35" s="23"/>
      <c r="B35" s="3"/>
      <c r="C35" s="3">
        <v>6618</v>
      </c>
      <c r="D35" s="11" t="s">
        <v>38</v>
      </c>
      <c r="E35" s="12">
        <f>F35</f>
        <v>900000</v>
      </c>
      <c r="F35" s="12">
        <f>'6 tháng'!F36+'Q3'!F36</f>
        <v>900000</v>
      </c>
      <c r="G35" s="13"/>
      <c r="H35" s="13"/>
      <c r="I35" s="14"/>
      <c r="J35" s="17"/>
    </row>
    <row r="36" spans="1:10" s="22" customFormat="1" x14ac:dyDescent="0.25">
      <c r="A36" s="34"/>
      <c r="B36" s="35">
        <v>6650</v>
      </c>
      <c r="C36" s="35"/>
      <c r="D36" s="7" t="s">
        <v>60</v>
      </c>
      <c r="E36" s="8">
        <f>F36</f>
        <v>1520000</v>
      </c>
      <c r="F36" s="8">
        <f>F37</f>
        <v>1520000</v>
      </c>
      <c r="G36" s="9"/>
      <c r="H36" s="9"/>
      <c r="I36" s="10"/>
      <c r="J36" s="21"/>
    </row>
    <row r="37" spans="1:10" ht="31.5" x14ac:dyDescent="0.25">
      <c r="A37" s="23"/>
      <c r="B37" s="3"/>
      <c r="C37" s="3">
        <v>6699</v>
      </c>
      <c r="D37" s="11" t="s">
        <v>61</v>
      </c>
      <c r="E37" s="12">
        <f>F37</f>
        <v>1520000</v>
      </c>
      <c r="F37" s="12">
        <f>'6 tháng'!F38+'Q3'!F38</f>
        <v>1520000</v>
      </c>
      <c r="G37" s="13"/>
      <c r="H37" s="13"/>
      <c r="I37" s="14"/>
      <c r="J37" s="17"/>
    </row>
    <row r="38" spans="1:10" ht="15.75" customHeight="1" x14ac:dyDescent="0.25">
      <c r="A38" s="34"/>
      <c r="B38" s="35">
        <v>6700</v>
      </c>
      <c r="C38" s="35"/>
      <c r="D38" s="7" t="s">
        <v>39</v>
      </c>
      <c r="E38" s="8">
        <f t="shared" ref="E38:E55" si="2">F38</f>
        <v>400000</v>
      </c>
      <c r="F38" s="8">
        <f>F39</f>
        <v>400000</v>
      </c>
      <c r="G38" s="9"/>
      <c r="H38" s="9"/>
      <c r="I38" s="10"/>
      <c r="J38" s="17"/>
    </row>
    <row r="39" spans="1:10" ht="15.75" customHeight="1" x14ac:dyDescent="0.25">
      <c r="A39" s="23"/>
      <c r="B39" s="3"/>
      <c r="C39" s="3">
        <v>6704</v>
      </c>
      <c r="D39" s="11" t="s">
        <v>40</v>
      </c>
      <c r="E39" s="12">
        <f t="shared" si="2"/>
        <v>400000</v>
      </c>
      <c r="F39" s="12">
        <f>'6 tháng'!F40+'Q3'!F40</f>
        <v>400000</v>
      </c>
      <c r="G39" s="13"/>
      <c r="H39" s="13"/>
      <c r="I39" s="14"/>
      <c r="J39" s="17"/>
    </row>
    <row r="40" spans="1:10" ht="15.75" customHeight="1" x14ac:dyDescent="0.25">
      <c r="A40" s="34"/>
      <c r="B40" s="35">
        <v>6750</v>
      </c>
      <c r="C40" s="35"/>
      <c r="D40" s="7" t="s">
        <v>41</v>
      </c>
      <c r="E40" s="8">
        <f t="shared" si="2"/>
        <v>31264000</v>
      </c>
      <c r="F40" s="8">
        <f>SUM(F41:F42)</f>
        <v>31264000</v>
      </c>
      <c r="G40" s="9"/>
      <c r="H40" s="9"/>
      <c r="I40" s="10"/>
      <c r="J40" s="17"/>
    </row>
    <row r="41" spans="1:10" x14ac:dyDescent="0.25">
      <c r="A41" s="23"/>
      <c r="B41" s="3"/>
      <c r="C41" s="3">
        <v>6754</v>
      </c>
      <c r="D41" s="11" t="s">
        <v>42</v>
      </c>
      <c r="E41" s="12">
        <f>F41</f>
        <v>8400000</v>
      </c>
      <c r="F41" s="12">
        <f>'6 tháng'!F42+'Q3'!F42</f>
        <v>8400000</v>
      </c>
      <c r="G41" s="13"/>
      <c r="H41" s="13"/>
      <c r="I41" s="14"/>
      <c r="J41" s="17"/>
    </row>
    <row r="42" spans="1:10" x14ac:dyDescent="0.25">
      <c r="A42" s="23"/>
      <c r="B42" s="3"/>
      <c r="C42" s="3">
        <v>6757</v>
      </c>
      <c r="D42" s="11" t="s">
        <v>43</v>
      </c>
      <c r="E42" s="12">
        <f t="shared" si="2"/>
        <v>22864000</v>
      </c>
      <c r="F42" s="12">
        <f>'6 tháng'!F43+'Q3'!F43</f>
        <v>22864000</v>
      </c>
      <c r="G42" s="13"/>
      <c r="H42" s="13"/>
      <c r="I42" s="14"/>
      <c r="J42" s="17"/>
    </row>
    <row r="43" spans="1:10" ht="47.25" x14ac:dyDescent="0.25">
      <c r="A43" s="23"/>
      <c r="B43" s="35">
        <v>6900</v>
      </c>
      <c r="C43" s="3"/>
      <c r="D43" s="7" t="s">
        <v>51</v>
      </c>
      <c r="E43" s="8">
        <f>F43</f>
        <v>1677420</v>
      </c>
      <c r="F43" s="8">
        <f>F44</f>
        <v>1677420</v>
      </c>
      <c r="G43" s="13"/>
      <c r="H43" s="13"/>
      <c r="I43" s="14"/>
      <c r="J43" s="17"/>
    </row>
    <row r="44" spans="1:10" x14ac:dyDescent="0.25">
      <c r="A44" s="23"/>
      <c r="B44" s="3"/>
      <c r="C44" s="3">
        <v>6913</v>
      </c>
      <c r="D44" s="11" t="s">
        <v>56</v>
      </c>
      <c r="E44" s="12">
        <f>F44</f>
        <v>1677420</v>
      </c>
      <c r="F44" s="12">
        <f>'6 tháng'!F45+'Q3'!F45</f>
        <v>1677420</v>
      </c>
      <c r="G44" s="13"/>
      <c r="H44" s="13"/>
      <c r="I44" s="14"/>
      <c r="J44" s="17"/>
    </row>
    <row r="45" spans="1:10" s="22" customFormat="1" ht="31.5" x14ac:dyDescent="0.25">
      <c r="A45" s="34"/>
      <c r="B45" s="35">
        <v>7000</v>
      </c>
      <c r="C45" s="35"/>
      <c r="D45" s="7" t="s">
        <v>58</v>
      </c>
      <c r="E45" s="8">
        <f>F45</f>
        <v>148500</v>
      </c>
      <c r="F45" s="8">
        <f>F46</f>
        <v>148500</v>
      </c>
      <c r="G45" s="9"/>
      <c r="H45" s="9"/>
      <c r="I45" s="10"/>
      <c r="J45" s="21"/>
    </row>
    <row r="46" spans="1:10" ht="31.5" x14ac:dyDescent="0.25">
      <c r="A46" s="23"/>
      <c r="B46" s="3"/>
      <c r="C46" s="3">
        <v>7001</v>
      </c>
      <c r="D46" s="11" t="s">
        <v>59</v>
      </c>
      <c r="E46" s="12">
        <f>F46</f>
        <v>148500</v>
      </c>
      <c r="F46" s="12">
        <f>'6 tháng'!F47+'Q3'!F47</f>
        <v>148500</v>
      </c>
      <c r="G46" s="13"/>
      <c r="H46" s="13"/>
      <c r="I46" s="14"/>
      <c r="J46" s="17"/>
    </row>
    <row r="47" spans="1:10" x14ac:dyDescent="0.25">
      <c r="A47" s="34"/>
      <c r="B47" s="35">
        <v>7750</v>
      </c>
      <c r="C47" s="35"/>
      <c r="D47" s="7" t="s">
        <v>44</v>
      </c>
      <c r="E47" s="8">
        <f t="shared" si="2"/>
        <v>3362000</v>
      </c>
      <c r="F47" s="8">
        <f>SUM(F48:F49)</f>
        <v>3362000</v>
      </c>
      <c r="G47" s="9"/>
      <c r="H47" s="9"/>
      <c r="I47" s="10"/>
      <c r="J47" s="17"/>
    </row>
    <row r="48" spans="1:10" x14ac:dyDescent="0.25">
      <c r="A48" s="23"/>
      <c r="B48" s="3"/>
      <c r="C48" s="3">
        <v>7756</v>
      </c>
      <c r="D48" s="11" t="s">
        <v>45</v>
      </c>
      <c r="E48" s="12">
        <f t="shared" si="2"/>
        <v>242000</v>
      </c>
      <c r="F48" s="12">
        <f>'6 tháng'!F49+'Q3'!F49</f>
        <v>242000</v>
      </c>
      <c r="G48" s="13"/>
      <c r="H48" s="13"/>
      <c r="I48" s="14"/>
      <c r="J48" s="17"/>
    </row>
    <row r="49" spans="1:12" x14ac:dyDescent="0.25">
      <c r="A49" s="23"/>
      <c r="B49" s="3"/>
      <c r="C49" s="3">
        <v>7799</v>
      </c>
      <c r="D49" s="11" t="s">
        <v>44</v>
      </c>
      <c r="E49" s="12">
        <f>F49</f>
        <v>3120000</v>
      </c>
      <c r="F49" s="12">
        <f>'6 tháng'!F50+'Q3'!F50</f>
        <v>3120000</v>
      </c>
      <c r="G49" s="13"/>
      <c r="H49" s="13"/>
      <c r="I49" s="14"/>
      <c r="J49" s="17"/>
    </row>
    <row r="50" spans="1:12" s="22" customFormat="1" x14ac:dyDescent="0.25">
      <c r="A50" s="34"/>
      <c r="B50" s="35"/>
      <c r="C50" s="35"/>
      <c r="D50" s="7" t="s">
        <v>57</v>
      </c>
      <c r="E50" s="8">
        <f>E51+E53+E57</f>
        <v>0</v>
      </c>
      <c r="F50" s="8">
        <f>F51+F53+F57</f>
        <v>0</v>
      </c>
      <c r="G50" s="9"/>
      <c r="H50" s="9"/>
      <c r="I50" s="10"/>
      <c r="J50" s="21"/>
    </row>
    <row r="51" spans="1:12" x14ac:dyDescent="0.25">
      <c r="A51" s="34"/>
      <c r="B51" s="35">
        <v>6000</v>
      </c>
      <c r="C51" s="35"/>
      <c r="D51" s="7" t="s">
        <v>16</v>
      </c>
      <c r="E51" s="8">
        <f t="shared" si="2"/>
        <v>0</v>
      </c>
      <c r="F51" s="8">
        <f>F52</f>
        <v>0</v>
      </c>
      <c r="G51" s="9"/>
      <c r="H51" s="9"/>
      <c r="I51" s="10"/>
      <c r="J51" s="17"/>
    </row>
    <row r="52" spans="1:12" x14ac:dyDescent="0.25">
      <c r="A52" s="23"/>
      <c r="B52" s="3"/>
      <c r="C52" s="3">
        <v>6001</v>
      </c>
      <c r="D52" s="11" t="s">
        <v>17</v>
      </c>
      <c r="E52" s="12">
        <f t="shared" si="2"/>
        <v>0</v>
      </c>
      <c r="F52" s="12">
        <f>'6 tháng'!F53+'Q3'!F53</f>
        <v>0</v>
      </c>
      <c r="G52" s="13"/>
      <c r="H52" s="13"/>
      <c r="I52" s="14"/>
      <c r="J52" s="17"/>
      <c r="L52" s="20"/>
    </row>
    <row r="53" spans="1:12" x14ac:dyDescent="0.25">
      <c r="A53" s="34"/>
      <c r="B53" s="35">
        <v>6100</v>
      </c>
      <c r="C53" s="35"/>
      <c r="D53" s="7" t="s">
        <v>19</v>
      </c>
      <c r="E53" s="8">
        <f t="shared" si="2"/>
        <v>0</v>
      </c>
      <c r="F53" s="8">
        <f>SUM(F54:F55)</f>
        <v>0</v>
      </c>
      <c r="G53" s="9"/>
      <c r="H53" s="9"/>
      <c r="I53" s="10"/>
      <c r="J53" s="17"/>
    </row>
    <row r="54" spans="1:12" x14ac:dyDescent="0.25">
      <c r="A54" s="23"/>
      <c r="B54" s="3"/>
      <c r="C54" s="3">
        <v>6101</v>
      </c>
      <c r="D54" s="11" t="s">
        <v>20</v>
      </c>
      <c r="E54" s="12">
        <f t="shared" si="2"/>
        <v>0</v>
      </c>
      <c r="F54" s="12">
        <f>'6 tháng'!F55+'Q3'!F55</f>
        <v>0</v>
      </c>
      <c r="G54" s="13"/>
      <c r="H54" s="13"/>
      <c r="I54" s="14"/>
      <c r="J54" s="17"/>
    </row>
    <row r="55" spans="1:12" ht="31.5" x14ac:dyDescent="0.25">
      <c r="A55" s="23"/>
      <c r="B55" s="3"/>
      <c r="C55" s="3">
        <v>6113</v>
      </c>
      <c r="D55" s="11" t="s">
        <v>21</v>
      </c>
      <c r="E55" s="12">
        <f t="shared" si="2"/>
        <v>0</v>
      </c>
      <c r="F55" s="12">
        <f>'6 tháng'!F56+'Q3'!F56</f>
        <v>0</v>
      </c>
      <c r="G55" s="13"/>
      <c r="H55" s="13"/>
      <c r="I55" s="14"/>
      <c r="J55" s="17"/>
    </row>
    <row r="56" spans="1:12" ht="29.25" hidden="1" customHeight="1" x14ac:dyDescent="0.25">
      <c r="A56" s="23"/>
      <c r="B56" s="3"/>
      <c r="C56" s="3">
        <v>6114</v>
      </c>
      <c r="D56" s="11" t="s">
        <v>22</v>
      </c>
      <c r="E56" s="12"/>
      <c r="F56" s="12"/>
      <c r="G56" s="13"/>
      <c r="H56" s="13"/>
      <c r="I56" s="14"/>
      <c r="J56" s="17"/>
    </row>
    <row r="57" spans="1:12" x14ac:dyDescent="0.25">
      <c r="A57" s="34"/>
      <c r="B57" s="35">
        <v>6300</v>
      </c>
      <c r="C57" s="35"/>
      <c r="D57" s="7" t="s">
        <v>24</v>
      </c>
      <c r="E57" s="8">
        <f t="shared" ref="E57:E62" si="3">F57</f>
        <v>0</v>
      </c>
      <c r="F57" s="8">
        <f>SUM(F58:F62)</f>
        <v>0</v>
      </c>
      <c r="G57" s="9"/>
      <c r="H57" s="9"/>
      <c r="I57" s="10"/>
      <c r="J57" s="17"/>
    </row>
    <row r="58" spans="1:12" x14ac:dyDescent="0.25">
      <c r="A58" s="23"/>
      <c r="B58" s="3"/>
      <c r="C58" s="3">
        <v>6301</v>
      </c>
      <c r="D58" s="11" t="s">
        <v>25</v>
      </c>
      <c r="E58" s="12">
        <f t="shared" si="3"/>
        <v>0</v>
      </c>
      <c r="F58" s="12">
        <f>'6 tháng'!F59+'Q3'!F59</f>
        <v>0</v>
      </c>
      <c r="G58" s="13"/>
      <c r="H58" s="13"/>
      <c r="I58" s="14"/>
      <c r="J58" s="17"/>
    </row>
    <row r="59" spans="1:12" x14ac:dyDescent="0.25">
      <c r="A59" s="23"/>
      <c r="B59" s="3"/>
      <c r="C59" s="3">
        <v>6302</v>
      </c>
      <c r="D59" s="11" t="s">
        <v>26</v>
      </c>
      <c r="E59" s="12">
        <f t="shared" si="3"/>
        <v>0</v>
      </c>
      <c r="F59" s="12">
        <f>'6 tháng'!F60+'Q3'!F60</f>
        <v>0</v>
      </c>
      <c r="G59" s="13"/>
      <c r="H59" s="13"/>
      <c r="I59" s="14"/>
      <c r="J59" s="17"/>
    </row>
    <row r="60" spans="1:12" x14ac:dyDescent="0.25">
      <c r="A60" s="23"/>
      <c r="B60" s="3"/>
      <c r="C60" s="3">
        <v>6303</v>
      </c>
      <c r="D60" s="11" t="s">
        <v>27</v>
      </c>
      <c r="E60" s="12">
        <f t="shared" si="3"/>
        <v>0</v>
      </c>
      <c r="F60" s="12">
        <f>'6 tháng'!F61+'Q3'!F61</f>
        <v>0</v>
      </c>
      <c r="G60" s="13"/>
      <c r="H60" s="13"/>
      <c r="I60" s="14"/>
      <c r="J60" s="17"/>
    </row>
    <row r="61" spans="1:12" x14ac:dyDescent="0.25">
      <c r="A61" s="23"/>
      <c r="B61" s="3"/>
      <c r="C61" s="3">
        <v>6304</v>
      </c>
      <c r="D61" s="11" t="s">
        <v>28</v>
      </c>
      <c r="E61" s="12">
        <f t="shared" si="3"/>
        <v>0</v>
      </c>
      <c r="F61" s="12">
        <f>'6 tháng'!F62+'Q3'!F62</f>
        <v>0</v>
      </c>
      <c r="G61" s="13"/>
      <c r="H61" s="13"/>
      <c r="I61" s="14"/>
      <c r="J61" s="17"/>
    </row>
    <row r="62" spans="1:12" ht="22.5" customHeight="1" x14ac:dyDescent="0.25">
      <c r="A62" s="23"/>
      <c r="B62" s="3"/>
      <c r="C62" s="3">
        <v>6349</v>
      </c>
      <c r="D62" s="11" t="s">
        <v>50</v>
      </c>
      <c r="E62" s="12">
        <f t="shared" si="3"/>
        <v>0</v>
      </c>
      <c r="F62" s="12">
        <f>'6 tháng'!F63+'Q3'!F63</f>
        <v>0</v>
      </c>
      <c r="G62" s="13"/>
      <c r="H62" s="13"/>
      <c r="I62" s="14"/>
      <c r="J62" s="17"/>
    </row>
    <row r="63" spans="1:12" ht="26.25" customHeight="1" x14ac:dyDescent="0.25">
      <c r="A63" s="34"/>
      <c r="B63" s="35"/>
      <c r="C63" s="35"/>
      <c r="D63" s="7" t="s">
        <v>62</v>
      </c>
      <c r="E63" s="8">
        <f>E64+E66+E68+E72+E74+E70</f>
        <v>47408680</v>
      </c>
      <c r="F63" s="8">
        <f>F64+F66+F68+F72+F74+F70</f>
        <v>47408680</v>
      </c>
      <c r="G63" s="9"/>
      <c r="H63" s="9"/>
      <c r="I63" s="10"/>
      <c r="J63" s="17"/>
    </row>
    <row r="64" spans="1:12" x14ac:dyDescent="0.25">
      <c r="A64" s="34"/>
      <c r="B64" s="35">
        <v>6250</v>
      </c>
      <c r="C64" s="35"/>
      <c r="D64" s="7" t="s">
        <v>23</v>
      </c>
      <c r="E64" s="8">
        <f>F64</f>
        <v>7000000</v>
      </c>
      <c r="F64" s="8">
        <f>F65</f>
        <v>7000000</v>
      </c>
      <c r="G64" s="9"/>
      <c r="H64" s="9"/>
      <c r="I64" s="10"/>
      <c r="J64" s="17"/>
    </row>
    <row r="65" spans="1:10" x14ac:dyDescent="0.25">
      <c r="A65" s="23"/>
      <c r="B65" s="3"/>
      <c r="C65" s="3">
        <v>6299</v>
      </c>
      <c r="D65" s="11" t="s">
        <v>46</v>
      </c>
      <c r="E65" s="12">
        <f>F65</f>
        <v>7000000</v>
      </c>
      <c r="F65" s="12">
        <f>'6 tháng'!F66+'Q3'!F66</f>
        <v>7000000</v>
      </c>
      <c r="G65" s="13"/>
      <c r="H65" s="13"/>
      <c r="I65" s="14"/>
      <c r="J65" s="17"/>
    </row>
    <row r="66" spans="1:10" s="22" customFormat="1" ht="21" customHeight="1" x14ac:dyDescent="0.25">
      <c r="A66" s="34"/>
      <c r="B66" s="35">
        <v>6500</v>
      </c>
      <c r="C66" s="32"/>
      <c r="D66" s="33" t="s">
        <v>29</v>
      </c>
      <c r="E66" s="8">
        <f>E67</f>
        <v>403680</v>
      </c>
      <c r="F66" s="8">
        <f>F67</f>
        <v>403680</v>
      </c>
      <c r="G66" s="9"/>
      <c r="H66" s="9"/>
      <c r="I66" s="10"/>
      <c r="J66" s="21"/>
    </row>
    <row r="67" spans="1:10" ht="21" customHeight="1" x14ac:dyDescent="0.25">
      <c r="A67" s="23"/>
      <c r="B67" s="3"/>
      <c r="C67" s="3">
        <v>6503</v>
      </c>
      <c r="D67" s="31" t="s">
        <v>52</v>
      </c>
      <c r="E67" s="12">
        <f>F67</f>
        <v>403680</v>
      </c>
      <c r="F67" s="12">
        <f>'6 tháng'!F68+'Q3'!F68</f>
        <v>403680</v>
      </c>
      <c r="G67" s="13"/>
      <c r="H67" s="13"/>
      <c r="I67" s="14"/>
      <c r="J67" s="17"/>
    </row>
    <row r="68" spans="1:10" s="22" customFormat="1" ht="21" customHeight="1" x14ac:dyDescent="0.25">
      <c r="A68" s="34"/>
      <c r="B68" s="35">
        <v>6550</v>
      </c>
      <c r="C68" s="32"/>
      <c r="D68" s="33" t="s">
        <v>32</v>
      </c>
      <c r="E68" s="8">
        <f>E69</f>
        <v>380000</v>
      </c>
      <c r="F68" s="8">
        <f>F69</f>
        <v>380000</v>
      </c>
      <c r="G68" s="9"/>
      <c r="H68" s="9"/>
      <c r="I68" s="10"/>
      <c r="J68" s="21"/>
    </row>
    <row r="69" spans="1:10" ht="21" customHeight="1" x14ac:dyDescent="0.25">
      <c r="A69" s="23"/>
      <c r="B69" s="3"/>
      <c r="C69" s="30">
        <v>6599</v>
      </c>
      <c r="D69" s="31" t="s">
        <v>34</v>
      </c>
      <c r="E69" s="12">
        <f>F69</f>
        <v>380000</v>
      </c>
      <c r="F69" s="12">
        <f>'6 tháng'!F70+'Q3'!F70</f>
        <v>380000</v>
      </c>
      <c r="G69" s="13"/>
      <c r="H69" s="13"/>
      <c r="I69" s="14"/>
      <c r="J69" s="17"/>
    </row>
    <row r="70" spans="1:10" ht="21" customHeight="1" x14ac:dyDescent="0.25">
      <c r="A70" s="23"/>
      <c r="B70" s="3">
        <v>6600</v>
      </c>
      <c r="C70" s="53" t="s">
        <v>35</v>
      </c>
      <c r="D70" s="54"/>
      <c r="E70" s="8">
        <f>E71</f>
        <v>2800000</v>
      </c>
      <c r="F70" s="8">
        <f>F71</f>
        <v>2800000</v>
      </c>
      <c r="G70" s="13"/>
      <c r="H70" s="13"/>
      <c r="I70" s="14"/>
      <c r="J70" s="17"/>
    </row>
    <row r="71" spans="1:10" ht="21" customHeight="1" x14ac:dyDescent="0.25">
      <c r="A71" s="23"/>
      <c r="B71" s="3"/>
      <c r="C71" s="18">
        <v>6606</v>
      </c>
      <c r="D71" s="31" t="s">
        <v>49</v>
      </c>
      <c r="E71" s="12">
        <f>F71</f>
        <v>2800000</v>
      </c>
      <c r="F71" s="12">
        <f>'6 tháng'!F72+'Q3'!F72</f>
        <v>2800000</v>
      </c>
      <c r="G71" s="13"/>
      <c r="H71" s="13"/>
      <c r="I71" s="14"/>
      <c r="J71" s="17"/>
    </row>
    <row r="72" spans="1:10" s="22" customFormat="1" ht="18.75" customHeight="1" x14ac:dyDescent="0.25">
      <c r="A72" s="34"/>
      <c r="B72" s="35">
        <v>6750</v>
      </c>
      <c r="C72" s="32"/>
      <c r="D72" s="33" t="s">
        <v>41</v>
      </c>
      <c r="E72" s="8">
        <f>E73</f>
        <v>1100000</v>
      </c>
      <c r="F72" s="8">
        <f>F73</f>
        <v>1100000</v>
      </c>
      <c r="G72" s="9"/>
      <c r="H72" s="9"/>
      <c r="I72" s="10"/>
      <c r="J72" s="21"/>
    </row>
    <row r="73" spans="1:10" ht="21" customHeight="1" x14ac:dyDescent="0.25">
      <c r="A73" s="23"/>
      <c r="B73" s="3"/>
      <c r="C73" s="30">
        <v>6751</v>
      </c>
      <c r="D73" s="31" t="s">
        <v>64</v>
      </c>
      <c r="E73" s="12">
        <f>F73</f>
        <v>1100000</v>
      </c>
      <c r="F73" s="12">
        <f>'6 tháng'!F74+'Q3'!F74</f>
        <v>1100000</v>
      </c>
      <c r="G73" s="13"/>
      <c r="H73" s="13"/>
      <c r="I73" s="14"/>
      <c r="J73" s="17"/>
    </row>
    <row r="74" spans="1:10" ht="21" customHeight="1" x14ac:dyDescent="0.25">
      <c r="A74" s="23"/>
      <c r="B74" s="3">
        <v>7000</v>
      </c>
      <c r="C74" s="53" t="s">
        <v>68</v>
      </c>
      <c r="D74" s="54"/>
      <c r="E74" s="8">
        <f>E75</f>
        <v>35725000</v>
      </c>
      <c r="F74" s="8">
        <f>F75</f>
        <v>35725000</v>
      </c>
      <c r="G74" s="13"/>
      <c r="H74" s="13"/>
      <c r="I74" s="14"/>
      <c r="J74" s="17"/>
    </row>
    <row r="75" spans="1:10" ht="21" customHeight="1" x14ac:dyDescent="0.25">
      <c r="A75" s="23"/>
      <c r="B75" s="3"/>
      <c r="C75" s="30">
        <v>7049</v>
      </c>
      <c r="D75" s="31" t="s">
        <v>44</v>
      </c>
      <c r="E75" s="12">
        <f>F75</f>
        <v>35725000</v>
      </c>
      <c r="F75" s="12">
        <f>'6 tháng'!F80+'Q3'!F76</f>
        <v>35725000</v>
      </c>
      <c r="G75" s="13"/>
      <c r="H75" s="13"/>
      <c r="I75" s="14"/>
      <c r="J75" s="17"/>
    </row>
    <row r="76" spans="1:10" s="22" customFormat="1" x14ac:dyDescent="0.25">
      <c r="A76" s="34"/>
      <c r="B76" s="35"/>
      <c r="C76" s="1"/>
      <c r="D76" s="1" t="s">
        <v>47</v>
      </c>
      <c r="E76" s="8">
        <f>F76</f>
        <v>1027428185</v>
      </c>
      <c r="F76" s="8">
        <f>F63+F50+F6</f>
        <v>1027428185</v>
      </c>
      <c r="G76" s="9"/>
      <c r="H76" s="8"/>
      <c r="I76" s="10"/>
      <c r="J76" s="21"/>
    </row>
    <row r="77" spans="1:10" x14ac:dyDescent="0.25">
      <c r="F77" s="43" t="s">
        <v>48</v>
      </c>
      <c r="G77" s="43"/>
      <c r="H77" s="43"/>
      <c r="I77" s="43"/>
    </row>
    <row r="78" spans="1:10" x14ac:dyDescent="0.25">
      <c r="F78" s="44"/>
      <c r="G78" s="44"/>
      <c r="H78" s="44"/>
      <c r="I78" s="37"/>
    </row>
    <row r="79" spans="1:10" x14ac:dyDescent="0.25">
      <c r="F79" s="44"/>
      <c r="G79" s="44"/>
      <c r="H79" s="44"/>
      <c r="I79" s="37"/>
    </row>
    <row r="80" spans="1:10" x14ac:dyDescent="0.25">
      <c r="F80" s="44"/>
      <c r="G80" s="44"/>
      <c r="H80" s="44"/>
      <c r="I80" s="37"/>
    </row>
    <row r="81" spans="6:9" x14ac:dyDescent="0.25">
      <c r="F81" s="44"/>
      <c r="G81" s="44"/>
      <c r="H81" s="44"/>
      <c r="I81" s="37"/>
    </row>
    <row r="82" spans="6:9" ht="15" customHeight="1" x14ac:dyDescent="0.25">
      <c r="F82" s="43" t="s">
        <v>54</v>
      </c>
      <c r="G82" s="43"/>
      <c r="H82" s="43"/>
      <c r="I82" s="43"/>
    </row>
    <row r="83" spans="6:9" x14ac:dyDescent="0.25">
      <c r="F83" s="44"/>
      <c r="G83" s="44"/>
      <c r="H83" s="44"/>
      <c r="I83" s="37"/>
    </row>
  </sheetData>
  <mergeCells count="18">
    <mergeCell ref="F82:I82"/>
    <mergeCell ref="F83:H83"/>
    <mergeCell ref="C70:D70"/>
    <mergeCell ref="C74:D74"/>
    <mergeCell ref="I3:I4"/>
    <mergeCell ref="F77:I77"/>
    <mergeCell ref="F78:H78"/>
    <mergeCell ref="F79:H79"/>
    <mergeCell ref="F80:H80"/>
    <mergeCell ref="F81:H81"/>
    <mergeCell ref="A1:H1"/>
    <mergeCell ref="A2:I2"/>
    <mergeCell ref="A3:A4"/>
    <mergeCell ref="B3:B4"/>
    <mergeCell ref="C3:C4"/>
    <mergeCell ref="D3:D4"/>
    <mergeCell ref="E3:E4"/>
    <mergeCell ref="F3:H3"/>
  </mergeCells>
  <pageMargins left="0.17" right="0.16" top="0.17" bottom="0.17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3"/>
  <sheetViews>
    <sheetView tabSelected="1" topLeftCell="A66" workbookViewId="0">
      <selection activeCell="F23" sqref="F23"/>
    </sheetView>
  </sheetViews>
  <sheetFormatPr defaultRowHeight="15.75" x14ac:dyDescent="0.25"/>
  <cols>
    <col min="1" max="1" width="7" style="18" customWidth="1"/>
    <col min="2" max="2" width="5.85546875" style="18" customWidth="1"/>
    <col min="3" max="3" width="6" style="18" customWidth="1"/>
    <col min="4" max="4" width="35.42578125" style="18" customWidth="1"/>
    <col min="5" max="5" width="14.42578125" style="18" customWidth="1"/>
    <col min="6" max="6" width="15" style="18" customWidth="1"/>
    <col min="7" max="7" width="5.140625" style="18" customWidth="1"/>
    <col min="8" max="8" width="6.140625" style="18" bestFit="1" customWidth="1"/>
    <col min="9" max="9" width="4.85546875" style="18" customWidth="1"/>
    <col min="10" max="11" width="9.140625" style="18"/>
    <col min="12" max="12" width="34.7109375" style="18" customWidth="1"/>
    <col min="13" max="16384" width="9.140625" style="18"/>
  </cols>
  <sheetData>
    <row r="1" spans="1:12" x14ac:dyDescent="0.25">
      <c r="A1" s="46" t="s">
        <v>0</v>
      </c>
      <c r="B1" s="46"/>
      <c r="C1" s="46"/>
      <c r="D1" s="46"/>
      <c r="E1" s="46"/>
      <c r="F1" s="46"/>
      <c r="G1" s="46"/>
      <c r="H1" s="46"/>
      <c r="I1" s="39"/>
      <c r="J1" s="17"/>
    </row>
    <row r="2" spans="1:12" x14ac:dyDescent="0.25">
      <c r="A2" s="48" t="s">
        <v>71</v>
      </c>
      <c r="B2" s="48"/>
      <c r="C2" s="48"/>
      <c r="D2" s="48"/>
      <c r="E2" s="48"/>
      <c r="F2" s="48"/>
      <c r="G2" s="48"/>
      <c r="H2" s="48"/>
      <c r="I2" s="48"/>
      <c r="J2" s="17"/>
    </row>
    <row r="3" spans="1:12" ht="30" customHeight="1" x14ac:dyDescent="0.25">
      <c r="A3" s="49" t="s">
        <v>1</v>
      </c>
      <c r="B3" s="50" t="s">
        <v>2</v>
      </c>
      <c r="C3" s="50" t="s">
        <v>3</v>
      </c>
      <c r="D3" s="51" t="s">
        <v>4</v>
      </c>
      <c r="E3" s="52" t="s">
        <v>5</v>
      </c>
      <c r="F3" s="52" t="s">
        <v>6</v>
      </c>
      <c r="G3" s="52"/>
      <c r="H3" s="52"/>
      <c r="I3" s="45" t="s">
        <v>7</v>
      </c>
      <c r="J3" s="19"/>
    </row>
    <row r="4" spans="1:12" ht="67.5" customHeight="1" x14ac:dyDescent="0.25">
      <c r="A4" s="49"/>
      <c r="B4" s="50"/>
      <c r="C4" s="50"/>
      <c r="D4" s="51"/>
      <c r="E4" s="52"/>
      <c r="F4" s="1" t="s">
        <v>8</v>
      </c>
      <c r="G4" s="1" t="s">
        <v>9</v>
      </c>
      <c r="H4" s="2" t="s">
        <v>10</v>
      </c>
      <c r="I4" s="45"/>
      <c r="J4" s="17"/>
    </row>
    <row r="5" spans="1:12" ht="15.75" customHeight="1" x14ac:dyDescent="0.25">
      <c r="A5" s="23" t="s">
        <v>11</v>
      </c>
      <c r="B5" s="3" t="s">
        <v>12</v>
      </c>
      <c r="C5" s="3" t="s">
        <v>13</v>
      </c>
      <c r="D5" s="4" t="s">
        <v>14</v>
      </c>
      <c r="E5" s="5">
        <v>1</v>
      </c>
      <c r="F5" s="5">
        <v>2</v>
      </c>
      <c r="G5" s="5">
        <v>3</v>
      </c>
      <c r="H5" s="5">
        <v>4</v>
      </c>
      <c r="I5" s="6">
        <v>5</v>
      </c>
      <c r="J5" s="19"/>
    </row>
    <row r="6" spans="1:12" x14ac:dyDescent="0.25">
      <c r="A6" s="40"/>
      <c r="B6" s="41"/>
      <c r="C6" s="41"/>
      <c r="D6" s="7" t="s">
        <v>15</v>
      </c>
      <c r="E6" s="8">
        <f>E7+E9+E11+E15+E17+E23+E25+E28+E31+E38+E40+E43+E47+E36+E45</f>
        <v>1231584289</v>
      </c>
      <c r="F6" s="8">
        <f>F7+F9+F11+F15+F17+F23+F25+F28+F31+F38+F40+F43+F47+F36+F45</f>
        <v>1231584289</v>
      </c>
      <c r="G6" s="9"/>
      <c r="H6" s="9"/>
      <c r="I6" s="10"/>
      <c r="J6" s="17"/>
    </row>
    <row r="7" spans="1:12" x14ac:dyDescent="0.25">
      <c r="A7" s="40"/>
      <c r="B7" s="41">
        <v>6000</v>
      </c>
      <c r="C7" s="41"/>
      <c r="D7" s="7" t="s">
        <v>16</v>
      </c>
      <c r="E7" s="8">
        <f t="shared" ref="E7:E13" si="0">F7</f>
        <v>770480042</v>
      </c>
      <c r="F7" s="8">
        <f>F8</f>
        <v>770480042</v>
      </c>
      <c r="G7" s="9"/>
      <c r="H7" s="9"/>
      <c r="I7" s="10"/>
      <c r="J7" s="17"/>
    </row>
    <row r="8" spans="1:12" x14ac:dyDescent="0.25">
      <c r="A8" s="23"/>
      <c r="B8" s="3"/>
      <c r="C8" s="3">
        <v>6001</v>
      </c>
      <c r="D8" s="11" t="s">
        <v>17</v>
      </c>
      <c r="E8" s="12">
        <f t="shared" si="0"/>
        <v>770480042</v>
      </c>
      <c r="F8" s="12">
        <v>770480042</v>
      </c>
      <c r="G8" s="13"/>
      <c r="H8" s="13"/>
      <c r="I8" s="14"/>
      <c r="J8" s="17"/>
      <c r="L8" s="20"/>
    </row>
    <row r="9" spans="1:12" ht="31.5" x14ac:dyDescent="0.25">
      <c r="A9" s="40"/>
      <c r="B9" s="41">
        <v>6050</v>
      </c>
      <c r="C9" s="41"/>
      <c r="D9" s="7" t="s">
        <v>18</v>
      </c>
      <c r="E9" s="8">
        <f t="shared" si="0"/>
        <v>54272700</v>
      </c>
      <c r="F9" s="8">
        <f>F10</f>
        <v>54272700</v>
      </c>
      <c r="G9" s="9"/>
      <c r="H9" s="9"/>
      <c r="I9" s="10"/>
      <c r="J9" s="17"/>
    </row>
    <row r="10" spans="1:12" ht="31.5" x14ac:dyDescent="0.25">
      <c r="A10" s="23"/>
      <c r="B10" s="3"/>
      <c r="C10" s="3">
        <v>6051</v>
      </c>
      <c r="D10" s="11" t="s">
        <v>18</v>
      </c>
      <c r="E10" s="12">
        <f t="shared" si="0"/>
        <v>54272700</v>
      </c>
      <c r="F10" s="12">
        <v>54272700</v>
      </c>
      <c r="G10" s="13"/>
      <c r="H10" s="13"/>
      <c r="I10" s="14"/>
      <c r="J10" s="17"/>
    </row>
    <row r="11" spans="1:12" x14ac:dyDescent="0.25">
      <c r="A11" s="40"/>
      <c r="B11" s="41">
        <v>6100</v>
      </c>
      <c r="C11" s="41"/>
      <c r="D11" s="7" t="s">
        <v>19</v>
      </c>
      <c r="E11" s="8">
        <f t="shared" si="0"/>
        <v>49500000</v>
      </c>
      <c r="F11" s="8">
        <f>SUM(F12:F13)</f>
        <v>49500000</v>
      </c>
      <c r="G11" s="9"/>
      <c r="H11" s="9"/>
      <c r="I11" s="10"/>
      <c r="J11" s="17"/>
    </row>
    <row r="12" spans="1:12" x14ac:dyDescent="0.25">
      <c r="A12" s="23"/>
      <c r="B12" s="3"/>
      <c r="C12" s="3">
        <v>6101</v>
      </c>
      <c r="D12" s="11" t="s">
        <v>20</v>
      </c>
      <c r="E12" s="12">
        <f t="shared" si="0"/>
        <v>45000000</v>
      </c>
      <c r="F12" s="12">
        <v>45000000</v>
      </c>
      <c r="G12" s="13"/>
      <c r="H12" s="13"/>
      <c r="I12" s="14"/>
      <c r="J12" s="17"/>
    </row>
    <row r="13" spans="1:12" ht="31.5" x14ac:dyDescent="0.25">
      <c r="A13" s="23"/>
      <c r="B13" s="3"/>
      <c r="C13" s="3">
        <v>6113</v>
      </c>
      <c r="D13" s="11" t="s">
        <v>21</v>
      </c>
      <c r="E13" s="12">
        <f t="shared" si="0"/>
        <v>4500000</v>
      </c>
      <c r="F13" s="12">
        <v>4500000</v>
      </c>
      <c r="G13" s="13"/>
      <c r="H13" s="13"/>
      <c r="I13" s="14"/>
      <c r="J13" s="17"/>
    </row>
    <row r="14" spans="1:12" ht="29.25" hidden="1" customHeight="1" x14ac:dyDescent="0.25">
      <c r="A14" s="23"/>
      <c r="B14" s="3"/>
      <c r="C14" s="3">
        <v>6114</v>
      </c>
      <c r="D14" s="11" t="s">
        <v>22</v>
      </c>
      <c r="E14" s="12"/>
      <c r="F14" s="12"/>
      <c r="G14" s="13"/>
      <c r="H14" s="13"/>
      <c r="I14" s="14"/>
      <c r="J14" s="17"/>
    </row>
    <row r="15" spans="1:12" s="22" customFormat="1" x14ac:dyDescent="0.25">
      <c r="A15" s="40"/>
      <c r="B15" s="41">
        <v>6250</v>
      </c>
      <c r="C15" s="41"/>
      <c r="D15" s="7" t="s">
        <v>23</v>
      </c>
      <c r="E15" s="8">
        <f>E16</f>
        <v>69286146</v>
      </c>
      <c r="F15" s="8">
        <f>F16</f>
        <v>69286146</v>
      </c>
      <c r="G15" s="9"/>
      <c r="H15" s="9"/>
      <c r="I15" s="10"/>
      <c r="J15" s="21"/>
    </row>
    <row r="16" spans="1:12" x14ac:dyDescent="0.25">
      <c r="A16" s="23"/>
      <c r="B16" s="3"/>
      <c r="C16" s="3">
        <v>6299</v>
      </c>
      <c r="D16" s="11" t="s">
        <v>44</v>
      </c>
      <c r="E16" s="12">
        <f t="shared" ref="E16:E32" si="1">F16</f>
        <v>69286146</v>
      </c>
      <c r="F16" s="12">
        <v>69286146</v>
      </c>
      <c r="G16" s="13"/>
      <c r="H16" s="13"/>
      <c r="I16" s="14"/>
      <c r="J16" s="17"/>
    </row>
    <row r="17" spans="1:12" x14ac:dyDescent="0.25">
      <c r="A17" s="40"/>
      <c r="B17" s="41">
        <v>6300</v>
      </c>
      <c r="C17" s="41"/>
      <c r="D17" s="7" t="s">
        <v>24</v>
      </c>
      <c r="E17" s="8">
        <f t="shared" si="1"/>
        <v>195353879</v>
      </c>
      <c r="F17" s="8">
        <f>SUM(F18:F22)</f>
        <v>195353879</v>
      </c>
      <c r="G17" s="9"/>
      <c r="H17" s="9"/>
      <c r="I17" s="10"/>
      <c r="J17" s="17"/>
    </row>
    <row r="18" spans="1:12" x14ac:dyDescent="0.25">
      <c r="A18" s="23"/>
      <c r="B18" s="3"/>
      <c r="C18" s="3">
        <v>6301</v>
      </c>
      <c r="D18" s="11" t="s">
        <v>25</v>
      </c>
      <c r="E18" s="12">
        <f t="shared" si="1"/>
        <v>141256018</v>
      </c>
      <c r="F18" s="12">
        <v>141256018</v>
      </c>
      <c r="G18" s="13"/>
      <c r="H18" s="13"/>
      <c r="I18" s="14"/>
      <c r="J18" s="17"/>
    </row>
    <row r="19" spans="1:12" x14ac:dyDescent="0.25">
      <c r="A19" s="23"/>
      <c r="B19" s="3"/>
      <c r="C19" s="3">
        <v>6302</v>
      </c>
      <c r="D19" s="11" t="s">
        <v>26</v>
      </c>
      <c r="E19" s="12">
        <f t="shared" si="1"/>
        <v>24927534</v>
      </c>
      <c r="F19" s="12">
        <v>24927534</v>
      </c>
      <c r="G19" s="13"/>
      <c r="H19" s="13"/>
      <c r="I19" s="14"/>
      <c r="J19" s="17"/>
    </row>
    <row r="20" spans="1:12" x14ac:dyDescent="0.25">
      <c r="A20" s="23"/>
      <c r="B20" s="3"/>
      <c r="C20" s="3">
        <v>6303</v>
      </c>
      <c r="D20" s="11" t="s">
        <v>27</v>
      </c>
      <c r="E20" s="12">
        <f t="shared" si="1"/>
        <v>16706556</v>
      </c>
      <c r="F20" s="12">
        <v>16706556</v>
      </c>
      <c r="G20" s="13"/>
      <c r="H20" s="13"/>
      <c r="I20" s="14"/>
      <c r="J20" s="17"/>
    </row>
    <row r="21" spans="1:12" x14ac:dyDescent="0.25">
      <c r="A21" s="23"/>
      <c r="B21" s="3"/>
      <c r="C21" s="3">
        <v>6304</v>
      </c>
      <c r="D21" s="11" t="s">
        <v>28</v>
      </c>
      <c r="E21" s="12">
        <f t="shared" si="1"/>
        <v>8309178</v>
      </c>
      <c r="F21" s="12">
        <v>8309178</v>
      </c>
      <c r="G21" s="13"/>
      <c r="H21" s="13"/>
      <c r="I21" s="14"/>
      <c r="J21" s="17"/>
    </row>
    <row r="22" spans="1:12" ht="22.5" customHeight="1" x14ac:dyDescent="0.25">
      <c r="A22" s="23"/>
      <c r="B22" s="3"/>
      <c r="C22" s="3">
        <v>6349</v>
      </c>
      <c r="D22" s="11" t="s">
        <v>50</v>
      </c>
      <c r="E22" s="12">
        <f t="shared" si="1"/>
        <v>4154593</v>
      </c>
      <c r="F22" s="12">
        <v>4154593</v>
      </c>
      <c r="G22" s="13"/>
      <c r="H22" s="13"/>
      <c r="I22" s="14"/>
      <c r="J22" s="17"/>
    </row>
    <row r="23" spans="1:12" ht="31.5" customHeight="1" x14ac:dyDescent="0.25">
      <c r="A23" s="23"/>
      <c r="B23" s="41">
        <v>6400</v>
      </c>
      <c r="C23" s="3"/>
      <c r="D23" s="7" t="s">
        <v>53</v>
      </c>
      <c r="E23" s="8">
        <f t="shared" si="1"/>
        <v>6600000</v>
      </c>
      <c r="F23" s="8">
        <f>F24</f>
        <v>6600000</v>
      </c>
      <c r="G23" s="13"/>
      <c r="H23" s="13"/>
      <c r="I23" s="14"/>
      <c r="J23" s="17"/>
    </row>
    <row r="24" spans="1:12" x14ac:dyDescent="0.25">
      <c r="A24" s="23"/>
      <c r="B24" s="3"/>
      <c r="C24" s="3">
        <v>6449</v>
      </c>
      <c r="D24" s="11" t="s">
        <v>44</v>
      </c>
      <c r="E24" s="12">
        <f t="shared" si="1"/>
        <v>6600000</v>
      </c>
      <c r="F24" s="12">
        <f>'6 tháng'!F25+'Q3'!F25</f>
        <v>6600000</v>
      </c>
      <c r="G24" s="13"/>
      <c r="H24" s="13"/>
      <c r="I24" s="14"/>
      <c r="J24" s="17"/>
    </row>
    <row r="25" spans="1:12" x14ac:dyDescent="0.25">
      <c r="A25" s="40"/>
      <c r="B25" s="41">
        <v>6500</v>
      </c>
      <c r="C25" s="41"/>
      <c r="D25" s="7" t="s">
        <v>29</v>
      </c>
      <c r="E25" s="8">
        <f t="shared" si="1"/>
        <v>19215138</v>
      </c>
      <c r="F25" s="8">
        <f>SUM(F26:F27)</f>
        <v>19215138</v>
      </c>
      <c r="G25" s="9"/>
      <c r="H25" s="9"/>
      <c r="I25" s="10"/>
      <c r="J25" s="17"/>
    </row>
    <row r="26" spans="1:12" x14ac:dyDescent="0.25">
      <c r="A26" s="23"/>
      <c r="B26" s="3"/>
      <c r="C26" s="3">
        <v>6501</v>
      </c>
      <c r="D26" s="11" t="s">
        <v>30</v>
      </c>
      <c r="E26" s="12">
        <f t="shared" si="1"/>
        <v>17324318</v>
      </c>
      <c r="F26" s="12">
        <v>17324318</v>
      </c>
      <c r="G26" s="13"/>
      <c r="H26" s="13"/>
      <c r="I26" s="14"/>
      <c r="J26" s="17"/>
    </row>
    <row r="27" spans="1:12" x14ac:dyDescent="0.25">
      <c r="A27" s="23"/>
      <c r="B27" s="3"/>
      <c r="C27" s="3">
        <v>6502</v>
      </c>
      <c r="D27" s="11" t="s">
        <v>31</v>
      </c>
      <c r="E27" s="12">
        <f t="shared" si="1"/>
        <v>1890820</v>
      </c>
      <c r="F27" s="12">
        <v>1890820</v>
      </c>
      <c r="G27" s="13"/>
      <c r="H27" s="13"/>
      <c r="I27" s="14"/>
      <c r="J27" s="17"/>
      <c r="L27" s="20"/>
    </row>
    <row r="28" spans="1:12" x14ac:dyDescent="0.25">
      <c r="A28" s="40"/>
      <c r="B28" s="41">
        <v>6550</v>
      </c>
      <c r="C28" s="41"/>
      <c r="D28" s="7" t="s">
        <v>32</v>
      </c>
      <c r="E28" s="8">
        <f t="shared" si="1"/>
        <v>15643000</v>
      </c>
      <c r="F28" s="8">
        <f>SUM(F29:F30)</f>
        <v>15643000</v>
      </c>
      <c r="G28" s="9"/>
      <c r="H28" s="9"/>
      <c r="I28" s="10"/>
      <c r="J28" s="17"/>
    </row>
    <row r="29" spans="1:12" x14ac:dyDescent="0.25">
      <c r="A29" s="23"/>
      <c r="B29" s="3"/>
      <c r="C29" s="3">
        <v>6551</v>
      </c>
      <c r="D29" s="11" t="s">
        <v>33</v>
      </c>
      <c r="E29" s="12">
        <f t="shared" si="1"/>
        <v>9745000</v>
      </c>
      <c r="F29" s="12">
        <v>9745000</v>
      </c>
      <c r="G29" s="13"/>
      <c r="H29" s="13"/>
      <c r="I29" s="14"/>
      <c r="J29" s="17"/>
    </row>
    <row r="30" spans="1:12" x14ac:dyDescent="0.25">
      <c r="A30" s="23"/>
      <c r="B30" s="3"/>
      <c r="C30" s="3">
        <v>6599</v>
      </c>
      <c r="D30" s="11" t="s">
        <v>34</v>
      </c>
      <c r="E30" s="12">
        <f t="shared" si="1"/>
        <v>5898000</v>
      </c>
      <c r="F30" s="12">
        <v>5898000</v>
      </c>
      <c r="G30" s="13"/>
      <c r="H30" s="13"/>
      <c r="I30" s="14"/>
      <c r="J30" s="17"/>
    </row>
    <row r="31" spans="1:12" ht="15.75" customHeight="1" x14ac:dyDescent="0.25">
      <c r="A31" s="40"/>
      <c r="B31" s="41">
        <v>6600</v>
      </c>
      <c r="C31" s="41"/>
      <c r="D31" s="7" t="s">
        <v>35</v>
      </c>
      <c r="E31" s="8">
        <f t="shared" si="1"/>
        <v>4669464</v>
      </c>
      <c r="F31" s="8">
        <f>SUM(F32:F35)</f>
        <v>4669464</v>
      </c>
      <c r="G31" s="9"/>
      <c r="H31" s="9"/>
      <c r="I31" s="10"/>
      <c r="J31" s="17"/>
    </row>
    <row r="32" spans="1:12" ht="47.25" x14ac:dyDescent="0.25">
      <c r="A32" s="23"/>
      <c r="B32" s="3"/>
      <c r="C32" s="3">
        <v>6601</v>
      </c>
      <c r="D32" s="11" t="s">
        <v>36</v>
      </c>
      <c r="E32" s="12">
        <f t="shared" si="1"/>
        <v>827360</v>
      </c>
      <c r="F32" s="12">
        <v>827360</v>
      </c>
      <c r="G32" s="13"/>
      <c r="H32" s="13"/>
      <c r="I32" s="14"/>
      <c r="J32" s="17"/>
    </row>
    <row r="33" spans="1:10" ht="47.25" x14ac:dyDescent="0.25">
      <c r="A33" s="23"/>
      <c r="B33" s="3"/>
      <c r="C33" s="3">
        <v>6605</v>
      </c>
      <c r="D33" s="11" t="s">
        <v>37</v>
      </c>
      <c r="E33" s="12">
        <f>F33</f>
        <v>2297104</v>
      </c>
      <c r="F33" s="12">
        <v>2297104</v>
      </c>
      <c r="G33" s="13"/>
      <c r="H33" s="13"/>
      <c r="I33" s="14"/>
      <c r="J33" s="17"/>
    </row>
    <row r="34" spans="1:10" ht="46.5" customHeight="1" x14ac:dyDescent="0.25">
      <c r="A34" s="23"/>
      <c r="B34" s="3"/>
      <c r="C34" s="3">
        <v>6608</v>
      </c>
      <c r="D34" s="11" t="s">
        <v>70</v>
      </c>
      <c r="E34" s="12">
        <f>F34</f>
        <v>445000</v>
      </c>
      <c r="F34" s="12">
        <f>'6 tháng'!F35+'Q3'!F35</f>
        <v>445000</v>
      </c>
      <c r="G34" s="13"/>
      <c r="H34" s="13"/>
      <c r="I34" s="14"/>
      <c r="J34" s="17"/>
    </row>
    <row r="35" spans="1:10" x14ac:dyDescent="0.25">
      <c r="A35" s="23"/>
      <c r="B35" s="3"/>
      <c r="C35" s="3">
        <v>6618</v>
      </c>
      <c r="D35" s="11" t="s">
        <v>38</v>
      </c>
      <c r="E35" s="12">
        <f>F35</f>
        <v>1100000</v>
      </c>
      <c r="F35" s="12">
        <v>1100000</v>
      </c>
      <c r="G35" s="13"/>
      <c r="H35" s="13"/>
      <c r="I35" s="14"/>
      <c r="J35" s="17"/>
    </row>
    <row r="36" spans="1:10" s="22" customFormat="1" x14ac:dyDescent="0.25">
      <c r="A36" s="40"/>
      <c r="B36" s="41">
        <v>6650</v>
      </c>
      <c r="C36" s="41"/>
      <c r="D36" s="7" t="s">
        <v>60</v>
      </c>
      <c r="E36" s="8">
        <f>F36</f>
        <v>1520000</v>
      </c>
      <c r="F36" s="8">
        <f>F37</f>
        <v>1520000</v>
      </c>
      <c r="G36" s="9"/>
      <c r="H36" s="9"/>
      <c r="I36" s="10"/>
      <c r="J36" s="21"/>
    </row>
    <row r="37" spans="1:10" ht="31.5" x14ac:dyDescent="0.25">
      <c r="A37" s="23"/>
      <c r="B37" s="3"/>
      <c r="C37" s="3">
        <v>6699</v>
      </c>
      <c r="D37" s="11" t="s">
        <v>61</v>
      </c>
      <c r="E37" s="12">
        <f>F37</f>
        <v>1520000</v>
      </c>
      <c r="F37" s="12">
        <f>'6 tháng'!F38+'Q3'!F38</f>
        <v>1520000</v>
      </c>
      <c r="G37" s="13"/>
      <c r="H37" s="13"/>
      <c r="I37" s="14"/>
      <c r="J37" s="17"/>
    </row>
    <row r="38" spans="1:10" ht="15.75" customHeight="1" x14ac:dyDescent="0.25">
      <c r="A38" s="40"/>
      <c r="B38" s="41">
        <v>6700</v>
      </c>
      <c r="C38" s="41"/>
      <c r="D38" s="7" t="s">
        <v>39</v>
      </c>
      <c r="E38" s="8">
        <f t="shared" ref="E38:E55" si="2">F38</f>
        <v>400000</v>
      </c>
      <c r="F38" s="8">
        <f>F39</f>
        <v>400000</v>
      </c>
      <c r="G38" s="9"/>
      <c r="H38" s="9"/>
      <c r="I38" s="10"/>
      <c r="J38" s="17"/>
    </row>
    <row r="39" spans="1:10" ht="15.75" customHeight="1" x14ac:dyDescent="0.25">
      <c r="A39" s="23"/>
      <c r="B39" s="3"/>
      <c r="C39" s="3">
        <v>6704</v>
      </c>
      <c r="D39" s="11" t="s">
        <v>40</v>
      </c>
      <c r="E39" s="12">
        <f t="shared" si="2"/>
        <v>400000</v>
      </c>
      <c r="F39" s="12">
        <f>'6 tháng'!F40+'Q3'!F40</f>
        <v>400000</v>
      </c>
      <c r="G39" s="13"/>
      <c r="H39" s="13"/>
      <c r="I39" s="14"/>
      <c r="J39" s="17"/>
    </row>
    <row r="40" spans="1:10" ht="15.75" customHeight="1" x14ac:dyDescent="0.25">
      <c r="A40" s="40"/>
      <c r="B40" s="41">
        <v>6750</v>
      </c>
      <c r="C40" s="41"/>
      <c r="D40" s="7" t="s">
        <v>41</v>
      </c>
      <c r="E40" s="8">
        <f t="shared" si="2"/>
        <v>39412000</v>
      </c>
      <c r="F40" s="8">
        <f>SUM(F41:F42)</f>
        <v>39412000</v>
      </c>
      <c r="G40" s="9"/>
      <c r="H40" s="9"/>
      <c r="I40" s="10"/>
      <c r="J40" s="17"/>
    </row>
    <row r="41" spans="1:10" x14ac:dyDescent="0.25">
      <c r="A41" s="23"/>
      <c r="B41" s="3"/>
      <c r="C41" s="3">
        <v>6754</v>
      </c>
      <c r="D41" s="11" t="s">
        <v>42</v>
      </c>
      <c r="E41" s="12">
        <f>F41</f>
        <v>10500000</v>
      </c>
      <c r="F41" s="12">
        <v>10500000</v>
      </c>
      <c r="G41" s="13"/>
      <c r="H41" s="13"/>
      <c r="I41" s="14"/>
      <c r="J41" s="17"/>
    </row>
    <row r="42" spans="1:10" x14ac:dyDescent="0.25">
      <c r="A42" s="23"/>
      <c r="B42" s="3"/>
      <c r="C42" s="3">
        <v>6757</v>
      </c>
      <c r="D42" s="11" t="s">
        <v>43</v>
      </c>
      <c r="E42" s="12">
        <f t="shared" si="2"/>
        <v>28912000</v>
      </c>
      <c r="F42" s="12">
        <v>28912000</v>
      </c>
      <c r="G42" s="13"/>
      <c r="H42" s="13"/>
      <c r="I42" s="14"/>
      <c r="J42" s="17"/>
    </row>
    <row r="43" spans="1:10" ht="47.25" x14ac:dyDescent="0.25">
      <c r="A43" s="23"/>
      <c r="B43" s="41">
        <v>6900</v>
      </c>
      <c r="C43" s="3"/>
      <c r="D43" s="7" t="s">
        <v>51</v>
      </c>
      <c r="E43" s="8">
        <f>F43</f>
        <v>1677420</v>
      </c>
      <c r="F43" s="8">
        <f>F44</f>
        <v>1677420</v>
      </c>
      <c r="G43" s="13"/>
      <c r="H43" s="13"/>
      <c r="I43" s="14"/>
      <c r="J43" s="17"/>
    </row>
    <row r="44" spans="1:10" x14ac:dyDescent="0.25">
      <c r="A44" s="23"/>
      <c r="B44" s="3"/>
      <c r="C44" s="3">
        <v>6913</v>
      </c>
      <c r="D44" s="11" t="s">
        <v>56</v>
      </c>
      <c r="E44" s="12">
        <f>F44</f>
        <v>1677420</v>
      </c>
      <c r="F44" s="12">
        <f>'6 tháng'!F45+'Q3'!F45</f>
        <v>1677420</v>
      </c>
      <c r="G44" s="13"/>
      <c r="H44" s="13"/>
      <c r="I44" s="14"/>
      <c r="J44" s="17"/>
    </row>
    <row r="45" spans="1:10" s="22" customFormat="1" ht="31.5" x14ac:dyDescent="0.25">
      <c r="A45" s="40"/>
      <c r="B45" s="41">
        <v>7000</v>
      </c>
      <c r="C45" s="41"/>
      <c r="D45" s="7" t="s">
        <v>58</v>
      </c>
      <c r="E45" s="8">
        <f>F45</f>
        <v>148500</v>
      </c>
      <c r="F45" s="8">
        <f>F46</f>
        <v>148500</v>
      </c>
      <c r="G45" s="9"/>
      <c r="H45" s="9"/>
      <c r="I45" s="10"/>
      <c r="J45" s="21"/>
    </row>
    <row r="46" spans="1:10" ht="31.5" x14ac:dyDescent="0.25">
      <c r="A46" s="23"/>
      <c r="B46" s="3"/>
      <c r="C46" s="3">
        <v>7001</v>
      </c>
      <c r="D46" s="11" t="s">
        <v>59</v>
      </c>
      <c r="E46" s="12">
        <f>F46</f>
        <v>148500</v>
      </c>
      <c r="F46" s="12">
        <f>'6 tháng'!F47+'Q3'!F47</f>
        <v>148500</v>
      </c>
      <c r="G46" s="13"/>
      <c r="H46" s="13"/>
      <c r="I46" s="14"/>
      <c r="J46" s="17"/>
    </row>
    <row r="47" spans="1:10" x14ac:dyDescent="0.25">
      <c r="A47" s="40"/>
      <c r="B47" s="41">
        <v>7750</v>
      </c>
      <c r="C47" s="41"/>
      <c r="D47" s="7" t="s">
        <v>44</v>
      </c>
      <c r="E47" s="8">
        <f t="shared" si="2"/>
        <v>3406000</v>
      </c>
      <c r="F47" s="8">
        <f>SUM(F48:F49)</f>
        <v>3406000</v>
      </c>
      <c r="G47" s="9"/>
      <c r="H47" s="9"/>
      <c r="I47" s="10"/>
      <c r="J47" s="17"/>
    </row>
    <row r="48" spans="1:10" x14ac:dyDescent="0.25">
      <c r="A48" s="23"/>
      <c r="B48" s="3"/>
      <c r="C48" s="3">
        <v>7756</v>
      </c>
      <c r="D48" s="11" t="s">
        <v>45</v>
      </c>
      <c r="E48" s="12">
        <f t="shared" si="2"/>
        <v>286000</v>
      </c>
      <c r="F48" s="12">
        <v>286000</v>
      </c>
      <c r="G48" s="13"/>
      <c r="H48" s="13"/>
      <c r="I48" s="14"/>
      <c r="J48" s="17"/>
    </row>
    <row r="49" spans="1:12" x14ac:dyDescent="0.25">
      <c r="A49" s="23"/>
      <c r="B49" s="3"/>
      <c r="C49" s="3">
        <v>7799</v>
      </c>
      <c r="D49" s="11" t="s">
        <v>44</v>
      </c>
      <c r="E49" s="12">
        <f>F49</f>
        <v>3120000</v>
      </c>
      <c r="F49" s="12">
        <f>'6 tháng'!F50+'Q3'!F50</f>
        <v>3120000</v>
      </c>
      <c r="G49" s="13"/>
      <c r="H49" s="13"/>
      <c r="I49" s="14"/>
      <c r="J49" s="17"/>
    </row>
    <row r="50" spans="1:12" s="22" customFormat="1" hidden="1" x14ac:dyDescent="0.25">
      <c r="A50" s="40"/>
      <c r="B50" s="41"/>
      <c r="C50" s="41"/>
      <c r="D50" s="7" t="s">
        <v>57</v>
      </c>
      <c r="E50" s="8">
        <f>E51+E53+E57</f>
        <v>0</v>
      </c>
      <c r="F50" s="8">
        <f>F51+F53+F57</f>
        <v>0</v>
      </c>
      <c r="G50" s="9"/>
      <c r="H50" s="9"/>
      <c r="I50" s="10"/>
      <c r="J50" s="21"/>
    </row>
    <row r="51" spans="1:12" hidden="1" x14ac:dyDescent="0.25">
      <c r="A51" s="40"/>
      <c r="B51" s="41">
        <v>6000</v>
      </c>
      <c r="C51" s="41"/>
      <c r="D51" s="7" t="s">
        <v>16</v>
      </c>
      <c r="E51" s="8">
        <f t="shared" si="2"/>
        <v>0</v>
      </c>
      <c r="F51" s="8">
        <f>F52</f>
        <v>0</v>
      </c>
      <c r="G51" s="9"/>
      <c r="H51" s="9"/>
      <c r="I51" s="10"/>
      <c r="J51" s="17"/>
    </row>
    <row r="52" spans="1:12" hidden="1" x14ac:dyDescent="0.25">
      <c r="A52" s="23"/>
      <c r="B52" s="3"/>
      <c r="C52" s="3">
        <v>6001</v>
      </c>
      <c r="D52" s="11" t="s">
        <v>17</v>
      </c>
      <c r="E52" s="12">
        <f t="shared" si="2"/>
        <v>0</v>
      </c>
      <c r="F52" s="12">
        <f>'6 tháng'!F53+'Q3'!F53</f>
        <v>0</v>
      </c>
      <c r="G52" s="13"/>
      <c r="H52" s="13"/>
      <c r="I52" s="14"/>
      <c r="J52" s="17"/>
      <c r="L52" s="20"/>
    </row>
    <row r="53" spans="1:12" hidden="1" x14ac:dyDescent="0.25">
      <c r="A53" s="40"/>
      <c r="B53" s="41">
        <v>6100</v>
      </c>
      <c r="C53" s="41"/>
      <c r="D53" s="7" t="s">
        <v>19</v>
      </c>
      <c r="E53" s="8">
        <f t="shared" si="2"/>
        <v>0</v>
      </c>
      <c r="F53" s="8">
        <f>SUM(F54:F55)</f>
        <v>0</v>
      </c>
      <c r="G53" s="9"/>
      <c r="H53" s="9"/>
      <c r="I53" s="10"/>
      <c r="J53" s="17"/>
    </row>
    <row r="54" spans="1:12" hidden="1" x14ac:dyDescent="0.25">
      <c r="A54" s="23"/>
      <c r="B54" s="3"/>
      <c r="C54" s="3">
        <v>6101</v>
      </c>
      <c r="D54" s="11" t="s">
        <v>20</v>
      </c>
      <c r="E54" s="12">
        <f t="shared" si="2"/>
        <v>0</v>
      </c>
      <c r="F54" s="12">
        <f>'6 tháng'!F55+'Q3'!F55</f>
        <v>0</v>
      </c>
      <c r="G54" s="13"/>
      <c r="H54" s="13"/>
      <c r="I54" s="14"/>
      <c r="J54" s="17"/>
    </row>
    <row r="55" spans="1:12" ht="31.5" hidden="1" x14ac:dyDescent="0.25">
      <c r="A55" s="23"/>
      <c r="B55" s="3"/>
      <c r="C55" s="3">
        <v>6113</v>
      </c>
      <c r="D55" s="11" t="s">
        <v>21</v>
      </c>
      <c r="E55" s="12">
        <f t="shared" si="2"/>
        <v>0</v>
      </c>
      <c r="F55" s="12">
        <f>'6 tháng'!F56+'Q3'!F56</f>
        <v>0</v>
      </c>
      <c r="G55" s="13"/>
      <c r="H55" s="13"/>
      <c r="I55" s="14"/>
      <c r="J55" s="17"/>
    </row>
    <row r="56" spans="1:12" ht="29.25" hidden="1" customHeight="1" x14ac:dyDescent="0.25">
      <c r="A56" s="23"/>
      <c r="B56" s="3"/>
      <c r="C56" s="3">
        <v>6114</v>
      </c>
      <c r="D56" s="11" t="s">
        <v>22</v>
      </c>
      <c r="E56" s="12"/>
      <c r="F56" s="12"/>
      <c r="G56" s="13"/>
      <c r="H56" s="13"/>
      <c r="I56" s="14"/>
      <c r="J56" s="17"/>
    </row>
    <row r="57" spans="1:12" hidden="1" x14ac:dyDescent="0.25">
      <c r="A57" s="40"/>
      <c r="B57" s="41">
        <v>6300</v>
      </c>
      <c r="C57" s="41"/>
      <c r="D57" s="7" t="s">
        <v>24</v>
      </c>
      <c r="E57" s="8">
        <f t="shared" ref="E57:E62" si="3">F57</f>
        <v>0</v>
      </c>
      <c r="F57" s="8">
        <f>SUM(F58:F62)</f>
        <v>0</v>
      </c>
      <c r="G57" s="9"/>
      <c r="H57" s="9"/>
      <c r="I57" s="10"/>
      <c r="J57" s="17"/>
    </row>
    <row r="58" spans="1:12" hidden="1" x14ac:dyDescent="0.25">
      <c r="A58" s="23"/>
      <c r="B58" s="3"/>
      <c r="C58" s="3">
        <v>6301</v>
      </c>
      <c r="D58" s="11" t="s">
        <v>25</v>
      </c>
      <c r="E58" s="12">
        <f t="shared" si="3"/>
        <v>0</v>
      </c>
      <c r="F58" s="12">
        <f>'6 tháng'!F59+'Q3'!F59</f>
        <v>0</v>
      </c>
      <c r="G58" s="13"/>
      <c r="H58" s="13"/>
      <c r="I58" s="14"/>
      <c r="J58" s="17"/>
    </row>
    <row r="59" spans="1:12" hidden="1" x14ac:dyDescent="0.25">
      <c r="A59" s="23"/>
      <c r="B59" s="3"/>
      <c r="C59" s="3">
        <v>6302</v>
      </c>
      <c r="D59" s="11" t="s">
        <v>26</v>
      </c>
      <c r="E59" s="12">
        <f t="shared" si="3"/>
        <v>0</v>
      </c>
      <c r="F59" s="12">
        <f>'6 tháng'!F60+'Q3'!F60</f>
        <v>0</v>
      </c>
      <c r="G59" s="13"/>
      <c r="H59" s="13"/>
      <c r="I59" s="14"/>
      <c r="J59" s="17"/>
    </row>
    <row r="60" spans="1:12" hidden="1" x14ac:dyDescent="0.25">
      <c r="A60" s="23"/>
      <c r="B60" s="3"/>
      <c r="C60" s="3">
        <v>6303</v>
      </c>
      <c r="D60" s="11" t="s">
        <v>27</v>
      </c>
      <c r="E60" s="12">
        <f t="shared" si="3"/>
        <v>0</v>
      </c>
      <c r="F60" s="12">
        <f>'6 tháng'!F61+'Q3'!F61</f>
        <v>0</v>
      </c>
      <c r="G60" s="13"/>
      <c r="H60" s="13"/>
      <c r="I60" s="14"/>
      <c r="J60" s="17"/>
    </row>
    <row r="61" spans="1:12" hidden="1" x14ac:dyDescent="0.25">
      <c r="A61" s="23"/>
      <c r="B61" s="3"/>
      <c r="C61" s="3">
        <v>6304</v>
      </c>
      <c r="D61" s="11" t="s">
        <v>28</v>
      </c>
      <c r="E61" s="12">
        <f t="shared" si="3"/>
        <v>0</v>
      </c>
      <c r="F61" s="12">
        <f>'6 tháng'!F62+'Q3'!F62</f>
        <v>0</v>
      </c>
      <c r="G61" s="13"/>
      <c r="H61" s="13"/>
      <c r="I61" s="14"/>
      <c r="J61" s="17"/>
    </row>
    <row r="62" spans="1:12" ht="22.5" hidden="1" customHeight="1" x14ac:dyDescent="0.25">
      <c r="A62" s="23"/>
      <c r="B62" s="3"/>
      <c r="C62" s="3">
        <v>6349</v>
      </c>
      <c r="D62" s="11" t="s">
        <v>50</v>
      </c>
      <c r="E62" s="12">
        <f t="shared" si="3"/>
        <v>0</v>
      </c>
      <c r="F62" s="12">
        <f>'6 tháng'!F63+'Q3'!F63</f>
        <v>0</v>
      </c>
      <c r="G62" s="13"/>
      <c r="H62" s="13"/>
      <c r="I62" s="14"/>
      <c r="J62" s="17"/>
    </row>
    <row r="63" spans="1:12" ht="26.25" customHeight="1" x14ac:dyDescent="0.25">
      <c r="A63" s="40"/>
      <c r="B63" s="41"/>
      <c r="C63" s="41"/>
      <c r="D63" s="7" t="s">
        <v>62</v>
      </c>
      <c r="E63" s="8">
        <f>E64+E66+E68+E72+E74+E70</f>
        <v>132512680</v>
      </c>
      <c r="F63" s="8">
        <f>F64+F66+F68+F72+F74+F70</f>
        <v>132512680</v>
      </c>
      <c r="G63" s="9"/>
      <c r="H63" s="9"/>
      <c r="I63" s="10"/>
      <c r="J63" s="17"/>
    </row>
    <row r="64" spans="1:12" x14ac:dyDescent="0.25">
      <c r="A64" s="40"/>
      <c r="B64" s="41">
        <v>6250</v>
      </c>
      <c r="C64" s="41"/>
      <c r="D64" s="7" t="s">
        <v>23</v>
      </c>
      <c r="E64" s="8">
        <f>F64</f>
        <v>7000000</v>
      </c>
      <c r="F64" s="8">
        <f>F65</f>
        <v>7000000</v>
      </c>
      <c r="G64" s="9"/>
      <c r="H64" s="9"/>
      <c r="I64" s="10"/>
      <c r="J64" s="17"/>
    </row>
    <row r="65" spans="1:10" x14ac:dyDescent="0.25">
      <c r="A65" s="23"/>
      <c r="B65" s="3"/>
      <c r="C65" s="3">
        <v>6299</v>
      </c>
      <c r="D65" s="11" t="s">
        <v>46</v>
      </c>
      <c r="E65" s="12">
        <f>F65</f>
        <v>7000000</v>
      </c>
      <c r="F65" s="12">
        <f>'6 tháng'!F66+'Q3'!F66</f>
        <v>7000000</v>
      </c>
      <c r="G65" s="13"/>
      <c r="H65" s="13"/>
      <c r="I65" s="14"/>
      <c r="J65" s="17"/>
    </row>
    <row r="66" spans="1:10" s="22" customFormat="1" ht="21" customHeight="1" x14ac:dyDescent="0.25">
      <c r="A66" s="40"/>
      <c r="B66" s="41">
        <v>6500</v>
      </c>
      <c r="C66" s="32"/>
      <c r="D66" s="33" t="s">
        <v>29</v>
      </c>
      <c r="E66" s="8">
        <f>E67</f>
        <v>403680</v>
      </c>
      <c r="F66" s="8">
        <f>F67</f>
        <v>403680</v>
      </c>
      <c r="G66" s="9"/>
      <c r="H66" s="9"/>
      <c r="I66" s="10"/>
      <c r="J66" s="21"/>
    </row>
    <row r="67" spans="1:10" ht="21" customHeight="1" x14ac:dyDescent="0.25">
      <c r="A67" s="23"/>
      <c r="B67" s="3"/>
      <c r="C67" s="3">
        <v>6503</v>
      </c>
      <c r="D67" s="31" t="s">
        <v>52</v>
      </c>
      <c r="E67" s="12">
        <f>F67</f>
        <v>403680</v>
      </c>
      <c r="F67" s="12">
        <f>'6 tháng'!F68+'Q3'!F68</f>
        <v>403680</v>
      </c>
      <c r="G67" s="13"/>
      <c r="H67" s="13"/>
      <c r="I67" s="14"/>
      <c r="J67" s="17"/>
    </row>
    <row r="68" spans="1:10" s="22" customFormat="1" ht="21" customHeight="1" x14ac:dyDescent="0.25">
      <c r="A68" s="40"/>
      <c r="B68" s="41">
        <v>6550</v>
      </c>
      <c r="C68" s="32"/>
      <c r="D68" s="33" t="s">
        <v>32</v>
      </c>
      <c r="E68" s="8">
        <f>E69</f>
        <v>380000</v>
      </c>
      <c r="F68" s="8">
        <f>F69</f>
        <v>380000</v>
      </c>
      <c r="G68" s="9"/>
      <c r="H68" s="9"/>
      <c r="I68" s="10"/>
      <c r="J68" s="21"/>
    </row>
    <row r="69" spans="1:10" ht="21" customHeight="1" x14ac:dyDescent="0.25">
      <c r="A69" s="23"/>
      <c r="B69" s="3"/>
      <c r="C69" s="30">
        <v>6599</v>
      </c>
      <c r="D69" s="31" t="s">
        <v>34</v>
      </c>
      <c r="E69" s="12">
        <f>F69</f>
        <v>380000</v>
      </c>
      <c r="F69" s="12">
        <f>'6 tháng'!F70+'Q3'!F70</f>
        <v>380000</v>
      </c>
      <c r="G69" s="13"/>
      <c r="H69" s="13"/>
      <c r="I69" s="14"/>
      <c r="J69" s="17"/>
    </row>
    <row r="70" spans="1:10" ht="21" customHeight="1" x14ac:dyDescent="0.25">
      <c r="A70" s="23"/>
      <c r="B70" s="3">
        <v>6600</v>
      </c>
      <c r="C70" s="53" t="s">
        <v>35</v>
      </c>
      <c r="D70" s="54"/>
      <c r="E70" s="8">
        <f>E71</f>
        <v>2800000</v>
      </c>
      <c r="F70" s="8">
        <f>F71</f>
        <v>2800000</v>
      </c>
      <c r="G70" s="13"/>
      <c r="H70" s="13"/>
      <c r="I70" s="14"/>
      <c r="J70" s="17"/>
    </row>
    <row r="71" spans="1:10" ht="21" customHeight="1" x14ac:dyDescent="0.25">
      <c r="A71" s="23"/>
      <c r="B71" s="3"/>
      <c r="C71" s="18">
        <v>6606</v>
      </c>
      <c r="D71" s="31" t="s">
        <v>49</v>
      </c>
      <c r="E71" s="12">
        <f>F71</f>
        <v>2800000</v>
      </c>
      <c r="F71" s="12">
        <f>'6 tháng'!F72+'Q3'!F72</f>
        <v>2800000</v>
      </c>
      <c r="G71" s="13"/>
      <c r="H71" s="13"/>
      <c r="I71" s="14"/>
      <c r="J71" s="17"/>
    </row>
    <row r="72" spans="1:10" s="22" customFormat="1" ht="18.75" customHeight="1" x14ac:dyDescent="0.25">
      <c r="A72" s="40"/>
      <c r="B72" s="41">
        <v>6750</v>
      </c>
      <c r="C72" s="32"/>
      <c r="D72" s="33" t="s">
        <v>41</v>
      </c>
      <c r="E72" s="8">
        <f>E73</f>
        <v>4300000</v>
      </c>
      <c r="F72" s="8">
        <f>F73</f>
        <v>4300000</v>
      </c>
      <c r="G72" s="9"/>
      <c r="H72" s="9"/>
      <c r="I72" s="10"/>
      <c r="J72" s="21"/>
    </row>
    <row r="73" spans="1:10" ht="21" customHeight="1" x14ac:dyDescent="0.25">
      <c r="A73" s="23"/>
      <c r="B73" s="3"/>
      <c r="C73" s="30">
        <v>6751</v>
      </c>
      <c r="D73" s="31" t="s">
        <v>64</v>
      </c>
      <c r="E73" s="12">
        <f>F73</f>
        <v>4300000</v>
      </c>
      <c r="F73" s="12">
        <v>4300000</v>
      </c>
      <c r="G73" s="13"/>
      <c r="H73" s="13"/>
      <c r="I73" s="14"/>
      <c r="J73" s="17"/>
    </row>
    <row r="74" spans="1:10" ht="21" customHeight="1" x14ac:dyDescent="0.25">
      <c r="A74" s="23"/>
      <c r="B74" s="3">
        <v>7000</v>
      </c>
      <c r="C74" s="53" t="s">
        <v>68</v>
      </c>
      <c r="D74" s="54"/>
      <c r="E74" s="8">
        <f>E75</f>
        <v>117629000</v>
      </c>
      <c r="F74" s="8">
        <f>F75</f>
        <v>117629000</v>
      </c>
      <c r="G74" s="13"/>
      <c r="H74" s="13"/>
      <c r="I74" s="14"/>
      <c r="J74" s="17"/>
    </row>
    <row r="75" spans="1:10" ht="21" customHeight="1" x14ac:dyDescent="0.25">
      <c r="A75" s="23"/>
      <c r="B75" s="3"/>
      <c r="C75" s="30">
        <v>7049</v>
      </c>
      <c r="D75" s="31" t="s">
        <v>44</v>
      </c>
      <c r="E75" s="12">
        <f>F75</f>
        <v>117629000</v>
      </c>
      <c r="F75" s="12">
        <v>117629000</v>
      </c>
      <c r="G75" s="13"/>
      <c r="H75" s="13"/>
      <c r="I75" s="14"/>
      <c r="J75" s="17"/>
    </row>
    <row r="76" spans="1:10" s="22" customFormat="1" x14ac:dyDescent="0.25">
      <c r="A76" s="40"/>
      <c r="B76" s="41"/>
      <c r="C76" s="1"/>
      <c r="D76" s="1" t="s">
        <v>47</v>
      </c>
      <c r="E76" s="8">
        <f>F76</f>
        <v>1364096969</v>
      </c>
      <c r="F76" s="8">
        <f>F63+F50+F6</f>
        <v>1364096969</v>
      </c>
      <c r="G76" s="9"/>
      <c r="H76" s="8"/>
      <c r="I76" s="10"/>
      <c r="J76" s="21"/>
    </row>
    <row r="77" spans="1:10" x14ac:dyDescent="0.25">
      <c r="F77" s="43" t="s">
        <v>48</v>
      </c>
      <c r="G77" s="43"/>
      <c r="H77" s="43"/>
      <c r="I77" s="43"/>
    </row>
    <row r="78" spans="1:10" x14ac:dyDescent="0.25">
      <c r="F78" s="44"/>
      <c r="G78" s="44"/>
      <c r="H78" s="44"/>
      <c r="I78" s="42"/>
    </row>
    <row r="79" spans="1:10" x14ac:dyDescent="0.25">
      <c r="F79" s="44"/>
      <c r="G79" s="44"/>
      <c r="H79" s="44"/>
      <c r="I79" s="42"/>
    </row>
    <row r="80" spans="1:10" x14ac:dyDescent="0.25">
      <c r="F80" s="44"/>
      <c r="G80" s="44"/>
      <c r="H80" s="44"/>
      <c r="I80" s="42"/>
    </row>
    <row r="81" spans="6:9" x14ac:dyDescent="0.25">
      <c r="F81" s="44"/>
      <c r="G81" s="44"/>
      <c r="H81" s="44"/>
      <c r="I81" s="42"/>
    </row>
    <row r="82" spans="6:9" ht="15" customHeight="1" x14ac:dyDescent="0.25">
      <c r="F82" s="43" t="s">
        <v>54</v>
      </c>
      <c r="G82" s="43"/>
      <c r="H82" s="43"/>
      <c r="I82" s="43"/>
    </row>
    <row r="83" spans="6:9" x14ac:dyDescent="0.25">
      <c r="F83" s="44"/>
      <c r="G83" s="44"/>
      <c r="H83" s="44"/>
      <c r="I83" s="42"/>
    </row>
  </sheetData>
  <mergeCells count="18">
    <mergeCell ref="F81:H81"/>
    <mergeCell ref="F82:I82"/>
    <mergeCell ref="F83:H83"/>
    <mergeCell ref="C70:D70"/>
    <mergeCell ref="C74:D74"/>
    <mergeCell ref="F77:I77"/>
    <mergeCell ref="F78:H78"/>
    <mergeCell ref="F79:H79"/>
    <mergeCell ref="F80:H80"/>
    <mergeCell ref="A1:H1"/>
    <mergeCell ref="A2:I2"/>
    <mergeCell ref="A3:A4"/>
    <mergeCell ref="B3:B4"/>
    <mergeCell ref="C3:C4"/>
    <mergeCell ref="D3:D4"/>
    <mergeCell ref="E3:E4"/>
    <mergeCell ref="F3:H3"/>
    <mergeCell ref="I3:I4"/>
  </mergeCells>
  <pageMargins left="0.17" right="0.16" top="0.17" bottom="0.17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Q1</vt:lpstr>
      <vt:lpstr>Q2</vt:lpstr>
      <vt:lpstr>Q3</vt:lpstr>
      <vt:lpstr>6 tháng</vt:lpstr>
      <vt:lpstr>9 tháng</vt:lpstr>
      <vt:lpstr>11 tháng</vt:lpstr>
      <vt:lpstr>'11 tháng'!Print_Titles</vt:lpstr>
      <vt:lpstr>'6 tháng'!Print_Titles</vt:lpstr>
      <vt:lpstr>'9 tháng'!Print_Titles</vt:lpstr>
      <vt:lpstr>'Q1'!Print_Titles</vt:lpstr>
      <vt:lpstr>'Q2'!Print_Titles</vt:lpstr>
      <vt:lpstr>'Q3'!Print_Titles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2024-10-02T07:11:10Z</cp:lastPrinted>
  <dcterms:created xsi:type="dcterms:W3CDTF">2023-06-13T01:08:08Z</dcterms:created>
  <dcterms:modified xsi:type="dcterms:W3CDTF">2024-12-04T00:52:11Z</dcterms:modified>
</cp:coreProperties>
</file>